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foster/Downloads/Shropshire CCC 2025 averages_appearances/"/>
    </mc:Choice>
  </mc:AlternateContent>
  <xr:revisionPtr revIDLastSave="0" documentId="13_ncr:9_{E1C79046-7703-0A4B-937C-44DB83EB08DB}" xr6:coauthVersionLast="47" xr6:coauthVersionMax="47" xr10:uidLastSave="{00000000-0000-0000-0000-000000000000}"/>
  <bookViews>
    <workbookView xWindow="3260" yWindow="2160" windowWidth="28040" windowHeight="17440" activeTab="7" xr2:uid="{35862E54-6D7D-C148-987D-B026FFC4790E}"/>
  </bookViews>
  <sheets>
    <sheet name="Champ Bat 2025" sheetId="1" r:id="rId1"/>
    <sheet name="Champ Bowl 2025" sheetId="2" r:id="rId2"/>
    <sheet name="OD Bat 2025" sheetId="3" r:id="rId3"/>
    <sheet name="OD Bowl 2025" sheetId="4" r:id="rId4"/>
    <sheet name="T20 bat 2025" sheetId="5" r:id="rId5"/>
    <sheet name="T20 bowl 2025" sheetId="6" r:id="rId6"/>
    <sheet name="Fielding" sheetId="7" r:id="rId7"/>
    <sheet name="Appearances" sheetId="8" r:id="rId8"/>
  </sheets>
  <calcPr calcId="0"/>
</workbook>
</file>

<file path=xl/calcChain.xml><?xml version="1.0" encoding="utf-8"?>
<calcChain xmlns="http://schemas.openxmlformats.org/spreadsheetml/2006/main">
  <c r="K11" i="6" l="1"/>
  <c r="G11" i="6"/>
  <c r="D11" i="6"/>
  <c r="K10" i="6"/>
  <c r="G10" i="6"/>
  <c r="D10" i="6"/>
  <c r="K9" i="6"/>
  <c r="G9" i="6"/>
  <c r="D9" i="6"/>
  <c r="K8" i="6"/>
  <c r="G8" i="6"/>
  <c r="D8" i="6"/>
  <c r="K7" i="6"/>
  <c r="G7" i="6"/>
  <c r="D7" i="6"/>
  <c r="K6" i="6"/>
  <c r="G6" i="6"/>
  <c r="D6" i="6"/>
  <c r="K5" i="6"/>
  <c r="G5" i="6"/>
  <c r="D5" i="6"/>
  <c r="K4" i="6"/>
  <c r="G4" i="6"/>
  <c r="D4" i="6"/>
  <c r="K3" i="6"/>
  <c r="G3" i="6"/>
  <c r="D3" i="6"/>
  <c r="K2" i="6"/>
  <c r="G2" i="6"/>
  <c r="D2" i="6"/>
  <c r="H20" i="5"/>
  <c r="G20" i="5"/>
  <c r="D20" i="5"/>
  <c r="H19" i="5"/>
  <c r="G19" i="5"/>
  <c r="D19" i="5"/>
  <c r="I18" i="5"/>
  <c r="H18" i="5"/>
  <c r="G18" i="5"/>
  <c r="D18" i="5"/>
  <c r="H17" i="5"/>
  <c r="G17" i="5"/>
  <c r="D17" i="5"/>
  <c r="I16" i="5"/>
  <c r="H16" i="5"/>
  <c r="G16" i="5"/>
  <c r="D16" i="5"/>
  <c r="H15" i="5"/>
  <c r="G15" i="5"/>
  <c r="D15" i="5"/>
  <c r="I14" i="5"/>
  <c r="H14" i="5"/>
  <c r="G14" i="5"/>
  <c r="G13" i="5"/>
  <c r="D13" i="5"/>
  <c r="I12" i="5"/>
  <c r="H12" i="5"/>
  <c r="G12" i="5"/>
  <c r="D12" i="5"/>
  <c r="I11" i="5"/>
  <c r="H11" i="5"/>
  <c r="G11" i="5"/>
  <c r="I10" i="5"/>
  <c r="H10" i="5"/>
  <c r="G10" i="5"/>
  <c r="H9" i="5"/>
  <c r="G9" i="5"/>
  <c r="H8" i="5"/>
  <c r="G8" i="5"/>
  <c r="I7" i="5"/>
  <c r="H7" i="5"/>
  <c r="G7" i="5"/>
  <c r="D7" i="5"/>
  <c r="I6" i="5"/>
  <c r="G6" i="5"/>
  <c r="D6" i="5"/>
  <c r="I5" i="5"/>
  <c r="H5" i="5"/>
  <c r="G5" i="5"/>
  <c r="G4" i="5"/>
  <c r="D4" i="5"/>
  <c r="I3" i="5"/>
  <c r="H3" i="5"/>
  <c r="G3" i="5"/>
  <c r="D3" i="5"/>
  <c r="I2" i="5"/>
  <c r="H2" i="5"/>
  <c r="G2" i="5"/>
  <c r="N19" i="4"/>
  <c r="M19" i="4"/>
  <c r="I19" i="4"/>
  <c r="N17" i="4"/>
  <c r="M17" i="4"/>
  <c r="I17" i="4"/>
  <c r="F17" i="4"/>
  <c r="N15" i="4"/>
  <c r="M15" i="4"/>
  <c r="I15" i="4"/>
  <c r="N13" i="4"/>
  <c r="M13" i="4"/>
  <c r="I13" i="4"/>
  <c r="N11" i="4"/>
  <c r="M11" i="4"/>
  <c r="I11" i="4"/>
  <c r="F11" i="4"/>
  <c r="N9" i="4"/>
  <c r="M9" i="4"/>
  <c r="I9" i="4"/>
  <c r="F9" i="4"/>
  <c r="N7" i="4"/>
  <c r="M7" i="4"/>
  <c r="I7" i="4"/>
  <c r="N5" i="4"/>
  <c r="M5" i="4"/>
  <c r="I5" i="4"/>
  <c r="N3" i="4"/>
  <c r="M3" i="4"/>
  <c r="I3" i="4"/>
  <c r="I14" i="3"/>
  <c r="H14" i="3"/>
  <c r="G14" i="3"/>
  <c r="D14" i="3"/>
  <c r="I13" i="3"/>
  <c r="H13" i="3"/>
  <c r="G13" i="3"/>
  <c r="D13" i="3"/>
  <c r="I12" i="3"/>
  <c r="H12" i="3"/>
  <c r="G12" i="3"/>
  <c r="G11" i="3"/>
  <c r="D11" i="3"/>
  <c r="I10" i="3"/>
  <c r="H10" i="3"/>
  <c r="G10" i="3"/>
  <c r="G9" i="3"/>
  <c r="D9" i="3"/>
  <c r="I8" i="3"/>
  <c r="G8" i="3"/>
  <c r="I7" i="3"/>
  <c r="G7" i="3"/>
  <c r="I6" i="3"/>
  <c r="G6" i="3"/>
  <c r="D6" i="3"/>
  <c r="I5" i="3"/>
  <c r="G5" i="3"/>
  <c r="I4" i="3"/>
  <c r="H4" i="3"/>
  <c r="G4" i="3"/>
  <c r="D4" i="3"/>
  <c r="I3" i="3"/>
  <c r="G3" i="3"/>
  <c r="D3" i="3"/>
  <c r="I2" i="3"/>
  <c r="H2" i="3"/>
  <c r="G2" i="3"/>
  <c r="N17" i="2"/>
  <c r="M17" i="2"/>
  <c r="I17" i="2"/>
  <c r="N15" i="2"/>
  <c r="M15" i="2"/>
  <c r="I15" i="2"/>
  <c r="F15" i="2"/>
  <c r="N13" i="2"/>
  <c r="M13" i="2"/>
  <c r="I13" i="2"/>
  <c r="N11" i="2"/>
  <c r="M11" i="2"/>
  <c r="I11" i="2"/>
  <c r="N9" i="2"/>
  <c r="I9" i="2"/>
  <c r="N7" i="2"/>
  <c r="M7" i="2"/>
  <c r="I7" i="2"/>
  <c r="N5" i="2"/>
  <c r="M5" i="2"/>
  <c r="I5" i="2"/>
  <c r="N3" i="2"/>
  <c r="I3" i="2"/>
  <c r="F3" i="1"/>
  <c r="J3" i="1"/>
  <c r="K3" i="1"/>
  <c r="N3" i="1"/>
  <c r="O3" i="1"/>
  <c r="P3" i="1"/>
  <c r="F5" i="1"/>
  <c r="J5" i="1"/>
  <c r="K5" i="1"/>
  <c r="N5" i="1"/>
  <c r="O5" i="1"/>
  <c r="P5" i="1"/>
  <c r="J7" i="1"/>
  <c r="K7" i="1"/>
  <c r="L7" i="1"/>
  <c r="M7" i="1"/>
  <c r="N7" i="1"/>
  <c r="O7" i="1"/>
  <c r="P7" i="1"/>
  <c r="F9" i="1"/>
  <c r="J9" i="1"/>
  <c r="K9" i="1"/>
  <c r="L9" i="1"/>
  <c r="N9" i="1"/>
  <c r="O9" i="1"/>
  <c r="P9" i="1"/>
  <c r="J11" i="1"/>
  <c r="K11" i="1"/>
  <c r="L11" i="1"/>
  <c r="M11" i="1"/>
  <c r="N11" i="1"/>
  <c r="O11" i="1"/>
  <c r="P11" i="1"/>
  <c r="J13" i="1"/>
  <c r="K13" i="1"/>
  <c r="L13" i="1"/>
  <c r="O13" i="1"/>
  <c r="P13" i="1"/>
  <c r="F15" i="1"/>
  <c r="J15" i="1"/>
  <c r="K15" i="1"/>
  <c r="L15" i="1"/>
  <c r="M15" i="1"/>
  <c r="N15" i="1"/>
  <c r="O15" i="1"/>
  <c r="P15" i="1"/>
  <c r="J17" i="1"/>
  <c r="K17" i="1"/>
  <c r="L17" i="1"/>
  <c r="M17" i="1"/>
  <c r="O17" i="1"/>
  <c r="P17" i="1"/>
  <c r="J19" i="1"/>
  <c r="K19" i="1"/>
  <c r="L19" i="1"/>
  <c r="M19" i="1"/>
  <c r="O19" i="1"/>
  <c r="P19" i="1"/>
  <c r="F21" i="1"/>
  <c r="J21" i="1"/>
  <c r="K21" i="1"/>
  <c r="L21" i="1"/>
  <c r="O21" i="1"/>
  <c r="P21" i="1"/>
  <c r="J23" i="1"/>
  <c r="K23" i="1"/>
  <c r="L23" i="1"/>
  <c r="O23" i="1"/>
  <c r="P23" i="1"/>
  <c r="F25" i="1"/>
  <c r="J25" i="1"/>
  <c r="K25" i="1"/>
  <c r="L25" i="1"/>
  <c r="M25" i="1"/>
  <c r="N25" i="1"/>
  <c r="O25" i="1"/>
  <c r="P25" i="1"/>
  <c r="F27" i="1"/>
  <c r="J27" i="1"/>
  <c r="K27" i="1"/>
  <c r="L27" i="1"/>
  <c r="M27" i="1"/>
  <c r="N27" i="1"/>
  <c r="O27" i="1"/>
  <c r="P27" i="1"/>
  <c r="F29" i="1"/>
  <c r="J29" i="1"/>
  <c r="K29" i="1"/>
  <c r="L29" i="1"/>
  <c r="M29" i="1"/>
  <c r="N29" i="1"/>
  <c r="O29" i="1"/>
  <c r="P29" i="1"/>
  <c r="J31" i="1"/>
  <c r="K31" i="1"/>
  <c r="L31" i="1"/>
  <c r="M31" i="1"/>
  <c r="N31" i="1"/>
  <c r="O31" i="1"/>
  <c r="P31" i="1"/>
  <c r="F33" i="1"/>
  <c r="J33" i="1"/>
  <c r="K33" i="1"/>
  <c r="L33" i="1"/>
  <c r="M33" i="1"/>
  <c r="N33" i="1"/>
  <c r="O33" i="1"/>
  <c r="P33" i="1"/>
  <c r="F35" i="1"/>
  <c r="J35" i="1"/>
  <c r="K35" i="1"/>
  <c r="L35" i="1"/>
  <c r="M35" i="1"/>
  <c r="O35" i="1"/>
  <c r="P35" i="1"/>
</calcChain>
</file>

<file path=xl/sharedStrings.xml><?xml version="1.0" encoding="utf-8"?>
<sst xmlns="http://schemas.openxmlformats.org/spreadsheetml/2006/main" count="257" uniqueCount="71">
  <si>
    <t>#</t>
  </si>
  <si>
    <t>Name</t>
  </si>
  <si>
    <t>Club</t>
  </si>
  <si>
    <t>Mat</t>
  </si>
  <si>
    <t>Inns</t>
  </si>
  <si>
    <t>NO</t>
  </si>
  <si>
    <t>Runs</t>
  </si>
  <si>
    <t>HS</t>
  </si>
  <si>
    <t>Ave</t>
  </si>
  <si>
    <t>BF</t>
  </si>
  <si>
    <t>SR</t>
  </si>
  <si>
    <t>4s</t>
  </si>
  <si>
    <t>6s</t>
  </si>
  <si>
    <t>W.F.S.Fynn</t>
  </si>
  <si>
    <t>Shropsh</t>
  </si>
  <si>
    <t>H.W.Chandler</t>
  </si>
  <si>
    <t>O.L.Parton</t>
  </si>
  <si>
    <t>A.S.Brar</t>
  </si>
  <si>
    <t>R.Chahal</t>
  </si>
  <si>
    <t>J.Stanley</t>
  </si>
  <si>
    <t>W.M.Tarrant</t>
  </si>
  <si>
    <t>S.G.T.Scott</t>
  </si>
  <si>
    <t>38*</t>
  </si>
  <si>
    <t>G.R.McCormick</t>
  </si>
  <si>
    <t>10*</t>
  </si>
  <si>
    <t>T.C.Fell</t>
  </si>
  <si>
    <t>B.J.Lees</t>
  </si>
  <si>
    <t>53*</t>
  </si>
  <si>
    <t>B.J.Roberts</t>
  </si>
  <si>
    <t>C.W.C.Brandrick</t>
  </si>
  <si>
    <t>T.O.Wylie</t>
  </si>
  <si>
    <t>A.J.Heath</t>
  </si>
  <si>
    <t>14*</t>
  </si>
  <si>
    <t>C.E.Home</t>
  </si>
  <si>
    <t>C.W.Jones</t>
  </si>
  <si>
    <t>Overs</t>
  </si>
  <si>
    <t>Mdns</t>
  </si>
  <si>
    <t>Wkts</t>
  </si>
  <si>
    <t>BBI</t>
  </si>
  <si>
    <t>Econ</t>
  </si>
  <si>
    <t>5WI</t>
  </si>
  <si>
    <t>10WM</t>
  </si>
  <si>
    <t>J.E.Home</t>
  </si>
  <si>
    <t>A.S.Bradford</t>
  </si>
  <si>
    <t>G.T.Hargrave</t>
  </si>
  <si>
    <t>R.Kaushal</t>
  </si>
  <si>
    <t>29*</t>
  </si>
  <si>
    <t>J.Banton</t>
  </si>
  <si>
    <t>L.G.Evans</t>
  </si>
  <si>
    <t>D.J.Lloyd</t>
  </si>
  <si>
    <t>D.J.Laird</t>
  </si>
  <si>
    <t>40*</t>
  </si>
  <si>
    <t>S.Malvernkar</t>
  </si>
  <si>
    <t>26*</t>
  </si>
  <si>
    <t>17*</t>
  </si>
  <si>
    <t>W.R.A.Jenkins</t>
  </si>
  <si>
    <t>7*</t>
  </si>
  <si>
    <t>L.Thomas</t>
  </si>
  <si>
    <t>J.McDonald</t>
  </si>
  <si>
    <t>S.A.Wisniewski</t>
  </si>
  <si>
    <t>L.R.Thornton</t>
  </si>
  <si>
    <t>W.D.Lewin</t>
  </si>
  <si>
    <t>Catches for 2025 season (all three NCCA formats)</t>
  </si>
  <si>
    <t>Matches </t>
  </si>
  <si>
    <t>Catches</t>
  </si>
  <si>
    <t>Wicketkeeping</t>
  </si>
  <si>
    <t>Matches</t>
  </si>
  <si>
    <t>Byes</t>
  </si>
  <si>
    <t>Stumpings </t>
  </si>
  <si>
    <t>Total</t>
  </si>
  <si>
    <t>NCCA appearances (all three formats) for 2025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</si>
</sst>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color rgb="FF242424"/>
      <name val="Roboto"/>
    </font>
    <font>
      <sz val="13.5"/>
      <color rgb="FF242424"/>
      <name val="Roboto"/>
    </font>
    <font>
      <b/>
      <sz val="13.5"/>
      <color rgb="FF242424"/>
      <name val="Roboto"/>
    </font>
    <font>
      <sz val="13.5"/>
      <color theme="1"/>
      <name val="Roboto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8" fillId="0" borderId="0" xfId="42" applyAlignment="1">
      <alignment horizontal="right"/>
    </xf>
    <xf numFmtId="0" fontId="20" fillId="0" borderId="0" xfId="0" applyFont="1"/>
    <xf numFmtId="0" fontId="21" fillId="0" borderId="0" xfId="0" applyFont="1"/>
    <xf numFmtId="0" fontId="20" fillId="0" borderId="0" xfId="0" applyFont="1"/>
    <xf numFmtId="0" fontId="19" fillId="0" borderId="0" xfId="0" applyFont="1"/>
    <xf numFmtId="0" fontId="22" fillId="0" borderId="0" xfId="0" applyFont="1"/>
    <xf numFmtId="0" fontId="22" fillId="0" borderId="0" xfId="0" applyFont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2D4BD5D-25F6-0148-9E40-AD6A1F39C9D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C382-F58D-9943-9A8D-BF7C62D14CE6}">
  <dimension ref="A1:Q35"/>
  <sheetViews>
    <sheetView workbookViewId="0">
      <selection activeCell="S31" sqref="S31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>
        <v>100</v>
      </c>
      <c r="M1">
        <v>50</v>
      </c>
      <c r="N1">
        <v>0</v>
      </c>
      <c r="O1" t="s">
        <v>11</v>
      </c>
      <c r="P1" t="s">
        <v>12</v>
      </c>
      <c r="Q1" t="s">
        <v>8</v>
      </c>
    </row>
    <row r="3" spans="1:17" x14ac:dyDescent="0.2">
      <c r="A3">
        <v>1</v>
      </c>
      <c r="B3" t="s">
        <v>13</v>
      </c>
      <c r="C3" t="s">
        <v>14</v>
      </c>
      <c r="D3">
        <v>2</v>
      </c>
      <c r="E3">
        <v>4</v>
      </c>
      <c r="F3" t="str">
        <f>"-"</f>
        <v>-</v>
      </c>
      <c r="G3">
        <v>197</v>
      </c>
      <c r="H3">
        <v>110</v>
      </c>
      <c r="I3">
        <v>49.25</v>
      </c>
      <c r="J3" t="str">
        <f>"-"</f>
        <v>-</v>
      </c>
      <c r="K3" t="str">
        <f>"-"</f>
        <v>-</v>
      </c>
      <c r="L3">
        <v>1</v>
      </c>
      <c r="M3">
        <v>1</v>
      </c>
      <c r="N3" t="str">
        <f>"-"</f>
        <v>-</v>
      </c>
      <c r="O3" t="str">
        <f>"-"</f>
        <v>-</v>
      </c>
      <c r="P3" t="str">
        <f>"-"</f>
        <v>-</v>
      </c>
      <c r="Q3">
        <v>49.25</v>
      </c>
    </row>
    <row r="5" spans="1:17" x14ac:dyDescent="0.2">
      <c r="A5">
        <v>2</v>
      </c>
      <c r="B5" t="s">
        <v>15</v>
      </c>
      <c r="C5" t="s">
        <v>14</v>
      </c>
      <c r="D5">
        <v>4</v>
      </c>
      <c r="E5">
        <v>8</v>
      </c>
      <c r="F5" t="str">
        <f>"-"</f>
        <v>-</v>
      </c>
      <c r="G5">
        <v>380</v>
      </c>
      <c r="H5">
        <v>105</v>
      </c>
      <c r="I5">
        <v>47.5</v>
      </c>
      <c r="J5" t="str">
        <f>"-"</f>
        <v>-</v>
      </c>
      <c r="K5" t="str">
        <f>"-"</f>
        <v>-</v>
      </c>
      <c r="L5">
        <v>1</v>
      </c>
      <c r="M5">
        <v>3</v>
      </c>
      <c r="N5" t="str">
        <f>"-"</f>
        <v>-</v>
      </c>
      <c r="O5" t="str">
        <f>"-"</f>
        <v>-</v>
      </c>
      <c r="P5" t="str">
        <f>"-"</f>
        <v>-</v>
      </c>
      <c r="Q5">
        <v>47.5</v>
      </c>
    </row>
    <row r="7" spans="1:17" x14ac:dyDescent="0.2">
      <c r="A7">
        <v>3</v>
      </c>
      <c r="B7" t="s">
        <v>16</v>
      </c>
      <c r="C7" t="s">
        <v>14</v>
      </c>
      <c r="D7">
        <v>2</v>
      </c>
      <c r="E7">
        <v>4</v>
      </c>
      <c r="F7">
        <v>1</v>
      </c>
      <c r="G7">
        <v>117</v>
      </c>
      <c r="H7">
        <v>47</v>
      </c>
      <c r="I7">
        <v>39</v>
      </c>
      <c r="J7" t="str">
        <f t="shared" ref="J7:P7" si="0">"-"</f>
        <v>-</v>
      </c>
      <c r="K7" t="str">
        <f t="shared" si="0"/>
        <v>-</v>
      </c>
      <c r="L7" t="str">
        <f t="shared" si="0"/>
        <v>-</v>
      </c>
      <c r="M7" t="str">
        <f t="shared" si="0"/>
        <v>-</v>
      </c>
      <c r="N7" t="str">
        <f t="shared" si="0"/>
        <v>-</v>
      </c>
      <c r="O7" t="str">
        <f t="shared" si="0"/>
        <v>-</v>
      </c>
      <c r="P7" t="str">
        <f t="shared" si="0"/>
        <v>-</v>
      </c>
      <c r="Q7">
        <v>39</v>
      </c>
    </row>
    <row r="9" spans="1:17" x14ac:dyDescent="0.2">
      <c r="A9">
        <v>4</v>
      </c>
      <c r="B9" t="s">
        <v>17</v>
      </c>
      <c r="C9" t="s">
        <v>14</v>
      </c>
      <c r="D9">
        <v>1</v>
      </c>
      <c r="E9">
        <v>2</v>
      </c>
      <c r="F9" t="str">
        <f>"-"</f>
        <v>-</v>
      </c>
      <c r="G9">
        <v>70</v>
      </c>
      <c r="H9">
        <v>61</v>
      </c>
      <c r="I9">
        <v>35</v>
      </c>
      <c r="J9" t="str">
        <f>"-"</f>
        <v>-</v>
      </c>
      <c r="K9" t="str">
        <f>"-"</f>
        <v>-</v>
      </c>
      <c r="L9" t="str">
        <f>"-"</f>
        <v>-</v>
      </c>
      <c r="M9">
        <v>1</v>
      </c>
      <c r="N9" t="str">
        <f>"-"</f>
        <v>-</v>
      </c>
      <c r="O9" t="str">
        <f>"-"</f>
        <v>-</v>
      </c>
      <c r="P9" t="str">
        <f>"-"</f>
        <v>-</v>
      </c>
      <c r="Q9">
        <v>35</v>
      </c>
    </row>
    <row r="11" spans="1:17" x14ac:dyDescent="0.2">
      <c r="A11">
        <v>5</v>
      </c>
      <c r="B11" t="s">
        <v>18</v>
      </c>
      <c r="C11" t="s">
        <v>14</v>
      </c>
      <c r="D11">
        <v>2</v>
      </c>
      <c r="E11">
        <v>3</v>
      </c>
      <c r="F11">
        <v>1</v>
      </c>
      <c r="G11">
        <v>67</v>
      </c>
      <c r="H11">
        <v>42</v>
      </c>
      <c r="I11">
        <v>33.5</v>
      </c>
      <c r="J11" t="str">
        <f t="shared" ref="J11:P11" si="1">"-"</f>
        <v>-</v>
      </c>
      <c r="K11" t="str">
        <f t="shared" si="1"/>
        <v>-</v>
      </c>
      <c r="L11" t="str">
        <f t="shared" si="1"/>
        <v>-</v>
      </c>
      <c r="M11" t="str">
        <f t="shared" si="1"/>
        <v>-</v>
      </c>
      <c r="N11" t="str">
        <f t="shared" si="1"/>
        <v>-</v>
      </c>
      <c r="O11" t="str">
        <f t="shared" si="1"/>
        <v>-</v>
      </c>
      <c r="P11" t="str">
        <f t="shared" si="1"/>
        <v>-</v>
      </c>
      <c r="Q11">
        <v>33.5</v>
      </c>
    </row>
    <row r="13" spans="1:17" x14ac:dyDescent="0.2">
      <c r="A13">
        <v>6</v>
      </c>
      <c r="B13" t="s">
        <v>19</v>
      </c>
      <c r="C13" t="s">
        <v>14</v>
      </c>
      <c r="D13">
        <v>4</v>
      </c>
      <c r="E13">
        <v>7</v>
      </c>
      <c r="F13">
        <v>1</v>
      </c>
      <c r="G13">
        <v>189</v>
      </c>
      <c r="H13">
        <v>61</v>
      </c>
      <c r="I13">
        <v>31.5</v>
      </c>
      <c r="J13" t="str">
        <f>"-"</f>
        <v>-</v>
      </c>
      <c r="K13" t="str">
        <f>"-"</f>
        <v>-</v>
      </c>
      <c r="L13" t="str">
        <f>"-"</f>
        <v>-</v>
      </c>
      <c r="M13">
        <v>1</v>
      </c>
      <c r="N13">
        <v>1</v>
      </c>
      <c r="O13" t="str">
        <f>"-"</f>
        <v>-</v>
      </c>
      <c r="P13" t="str">
        <f>"-"</f>
        <v>-</v>
      </c>
      <c r="Q13">
        <v>31.5</v>
      </c>
    </row>
    <row r="15" spans="1:17" x14ac:dyDescent="0.2">
      <c r="A15">
        <v>7</v>
      </c>
      <c r="B15" t="s">
        <v>20</v>
      </c>
      <c r="C15" t="s">
        <v>14</v>
      </c>
      <c r="D15">
        <v>1</v>
      </c>
      <c r="E15">
        <v>2</v>
      </c>
      <c r="F15" t="str">
        <f>"-"</f>
        <v>-</v>
      </c>
      <c r="G15">
        <v>50</v>
      </c>
      <c r="H15">
        <v>29</v>
      </c>
      <c r="I15">
        <v>25</v>
      </c>
      <c r="J15" t="str">
        <f t="shared" ref="J15:P15" si="2">"-"</f>
        <v>-</v>
      </c>
      <c r="K15" t="str">
        <f t="shared" si="2"/>
        <v>-</v>
      </c>
      <c r="L15" t="str">
        <f t="shared" si="2"/>
        <v>-</v>
      </c>
      <c r="M15" t="str">
        <f t="shared" si="2"/>
        <v>-</v>
      </c>
      <c r="N15" t="str">
        <f t="shared" si="2"/>
        <v>-</v>
      </c>
      <c r="O15" t="str">
        <f t="shared" si="2"/>
        <v>-</v>
      </c>
      <c r="P15" t="str">
        <f t="shared" si="2"/>
        <v>-</v>
      </c>
      <c r="Q15">
        <v>25</v>
      </c>
    </row>
    <row r="17" spans="1:17" x14ac:dyDescent="0.2">
      <c r="A17">
        <v>8</v>
      </c>
      <c r="B17" t="s">
        <v>21</v>
      </c>
      <c r="C17" t="s">
        <v>14</v>
      </c>
      <c r="D17">
        <v>4</v>
      </c>
      <c r="E17">
        <v>8</v>
      </c>
      <c r="F17">
        <v>1</v>
      </c>
      <c r="G17">
        <v>169</v>
      </c>
      <c r="H17" t="s">
        <v>22</v>
      </c>
      <c r="I17">
        <v>24.14</v>
      </c>
      <c r="J17" t="str">
        <f>"-"</f>
        <v>-</v>
      </c>
      <c r="K17" t="str">
        <f>"-"</f>
        <v>-</v>
      </c>
      <c r="L17" t="str">
        <f>"-"</f>
        <v>-</v>
      </c>
      <c r="M17" t="str">
        <f>"-"</f>
        <v>-</v>
      </c>
      <c r="N17">
        <v>1</v>
      </c>
      <c r="O17" t="str">
        <f>"-"</f>
        <v>-</v>
      </c>
      <c r="P17" t="str">
        <f>"-"</f>
        <v>-</v>
      </c>
      <c r="Q17">
        <v>24.14</v>
      </c>
    </row>
    <row r="19" spans="1:17" x14ac:dyDescent="0.2">
      <c r="A19">
        <v>9</v>
      </c>
      <c r="B19" t="s">
        <v>23</v>
      </c>
      <c r="C19" t="s">
        <v>14</v>
      </c>
      <c r="D19">
        <v>4</v>
      </c>
      <c r="E19">
        <v>6</v>
      </c>
      <c r="F19">
        <v>5</v>
      </c>
      <c r="G19">
        <v>24</v>
      </c>
      <c r="H19" t="s">
        <v>24</v>
      </c>
      <c r="I19">
        <v>24</v>
      </c>
      <c r="J19" t="str">
        <f>"-"</f>
        <v>-</v>
      </c>
      <c r="K19" t="str">
        <f>"-"</f>
        <v>-</v>
      </c>
      <c r="L19" t="str">
        <f>"-"</f>
        <v>-</v>
      </c>
      <c r="M19" t="str">
        <f>"-"</f>
        <v>-</v>
      </c>
      <c r="N19">
        <v>1</v>
      </c>
      <c r="O19" t="str">
        <f>"-"</f>
        <v>-</v>
      </c>
      <c r="P19" t="str">
        <f>"-"</f>
        <v>-</v>
      </c>
      <c r="Q19">
        <v>24</v>
      </c>
    </row>
    <row r="21" spans="1:17" x14ac:dyDescent="0.2">
      <c r="A21">
        <v>10</v>
      </c>
      <c r="B21" t="s">
        <v>25</v>
      </c>
      <c r="C21" t="s">
        <v>14</v>
      </c>
      <c r="D21">
        <v>4</v>
      </c>
      <c r="E21">
        <v>7</v>
      </c>
      <c r="F21" t="str">
        <f>"-"</f>
        <v>-</v>
      </c>
      <c r="G21">
        <v>151</v>
      </c>
      <c r="H21">
        <v>71</v>
      </c>
      <c r="I21">
        <v>21.57</v>
      </c>
      <c r="J21" t="str">
        <f>"-"</f>
        <v>-</v>
      </c>
      <c r="K21" t="str">
        <f>"-"</f>
        <v>-</v>
      </c>
      <c r="L21" t="str">
        <f>"-"</f>
        <v>-</v>
      </c>
      <c r="M21">
        <v>1</v>
      </c>
      <c r="N21">
        <v>1</v>
      </c>
      <c r="O21" t="str">
        <f>"-"</f>
        <v>-</v>
      </c>
      <c r="P21" t="str">
        <f>"-"</f>
        <v>-</v>
      </c>
      <c r="Q21">
        <v>21.57</v>
      </c>
    </row>
    <row r="23" spans="1:17" x14ac:dyDescent="0.2">
      <c r="A23">
        <v>11</v>
      </c>
      <c r="B23" t="s">
        <v>26</v>
      </c>
      <c r="C23" t="s">
        <v>14</v>
      </c>
      <c r="D23">
        <v>4</v>
      </c>
      <c r="E23">
        <v>7</v>
      </c>
      <c r="F23">
        <v>1</v>
      </c>
      <c r="G23">
        <v>110</v>
      </c>
      <c r="H23" t="s">
        <v>27</v>
      </c>
      <c r="I23">
        <v>18.329999999999998</v>
      </c>
      <c r="J23" t="str">
        <f>"-"</f>
        <v>-</v>
      </c>
      <c r="K23" t="str">
        <f>"-"</f>
        <v>-</v>
      </c>
      <c r="L23" t="str">
        <f>"-"</f>
        <v>-</v>
      </c>
      <c r="M23">
        <v>1</v>
      </c>
      <c r="N23">
        <v>1</v>
      </c>
      <c r="O23" t="str">
        <f>"-"</f>
        <v>-</v>
      </c>
      <c r="P23" t="str">
        <f>"-"</f>
        <v>-</v>
      </c>
      <c r="Q23">
        <v>18.329999999999998</v>
      </c>
    </row>
    <row r="25" spans="1:17" x14ac:dyDescent="0.2">
      <c r="A25">
        <v>12</v>
      </c>
      <c r="B25" t="s">
        <v>28</v>
      </c>
      <c r="C25" t="s">
        <v>14</v>
      </c>
      <c r="D25">
        <v>3</v>
      </c>
      <c r="E25">
        <v>5</v>
      </c>
      <c r="F25" t="str">
        <f>"-"</f>
        <v>-</v>
      </c>
      <c r="G25">
        <v>75</v>
      </c>
      <c r="H25">
        <v>28</v>
      </c>
      <c r="I25">
        <v>15</v>
      </c>
      <c r="J25" t="str">
        <f t="shared" ref="J25:P25" si="3">"-"</f>
        <v>-</v>
      </c>
      <c r="K25" t="str">
        <f t="shared" si="3"/>
        <v>-</v>
      </c>
      <c r="L25" t="str">
        <f t="shared" si="3"/>
        <v>-</v>
      </c>
      <c r="M25" t="str">
        <f t="shared" si="3"/>
        <v>-</v>
      </c>
      <c r="N25" t="str">
        <f t="shared" si="3"/>
        <v>-</v>
      </c>
      <c r="O25" t="str">
        <f t="shared" si="3"/>
        <v>-</v>
      </c>
      <c r="P25" t="str">
        <f t="shared" si="3"/>
        <v>-</v>
      </c>
      <c r="Q25">
        <v>15</v>
      </c>
    </row>
    <row r="27" spans="1:17" x14ac:dyDescent="0.2">
      <c r="A27">
        <v>13</v>
      </c>
      <c r="B27" t="s">
        <v>29</v>
      </c>
      <c r="C27" t="s">
        <v>14</v>
      </c>
      <c r="D27">
        <v>2</v>
      </c>
      <c r="E27">
        <v>4</v>
      </c>
      <c r="F27" t="str">
        <f>"-"</f>
        <v>-</v>
      </c>
      <c r="G27">
        <v>56</v>
      </c>
      <c r="H27">
        <v>33</v>
      </c>
      <c r="I27">
        <v>14</v>
      </c>
      <c r="J27" t="str">
        <f t="shared" ref="J27:P27" si="4">"-"</f>
        <v>-</v>
      </c>
      <c r="K27" t="str">
        <f t="shared" si="4"/>
        <v>-</v>
      </c>
      <c r="L27" t="str">
        <f t="shared" si="4"/>
        <v>-</v>
      </c>
      <c r="M27" t="str">
        <f t="shared" si="4"/>
        <v>-</v>
      </c>
      <c r="N27" t="str">
        <f t="shared" si="4"/>
        <v>-</v>
      </c>
      <c r="O27" t="str">
        <f t="shared" si="4"/>
        <v>-</v>
      </c>
      <c r="P27" t="str">
        <f t="shared" si="4"/>
        <v>-</v>
      </c>
      <c r="Q27">
        <v>14</v>
      </c>
    </row>
    <row r="29" spans="1:17" x14ac:dyDescent="0.2">
      <c r="A29">
        <v>14</v>
      </c>
      <c r="B29" t="s">
        <v>30</v>
      </c>
      <c r="C29" t="s">
        <v>14</v>
      </c>
      <c r="D29">
        <v>1</v>
      </c>
      <c r="E29">
        <v>2</v>
      </c>
      <c r="F29" t="str">
        <f>"-"</f>
        <v>-</v>
      </c>
      <c r="G29">
        <v>16</v>
      </c>
      <c r="H29">
        <v>12</v>
      </c>
      <c r="I29">
        <v>8</v>
      </c>
      <c r="J29" t="str">
        <f t="shared" ref="J29:P29" si="5">"-"</f>
        <v>-</v>
      </c>
      <c r="K29" t="str">
        <f t="shared" si="5"/>
        <v>-</v>
      </c>
      <c r="L29" t="str">
        <f t="shared" si="5"/>
        <v>-</v>
      </c>
      <c r="M29" t="str">
        <f t="shared" si="5"/>
        <v>-</v>
      </c>
      <c r="N29" t="str">
        <f t="shared" si="5"/>
        <v>-</v>
      </c>
      <c r="O29" t="str">
        <f t="shared" si="5"/>
        <v>-</v>
      </c>
      <c r="P29" t="str">
        <f t="shared" si="5"/>
        <v>-</v>
      </c>
      <c r="Q29">
        <v>8</v>
      </c>
    </row>
    <row r="31" spans="1:17" x14ac:dyDescent="0.2">
      <c r="A31">
        <v>15</v>
      </c>
      <c r="B31" t="s">
        <v>31</v>
      </c>
      <c r="C31" t="s">
        <v>14</v>
      </c>
      <c r="D31">
        <v>2</v>
      </c>
      <c r="E31">
        <v>4</v>
      </c>
      <c r="F31">
        <v>1</v>
      </c>
      <c r="G31">
        <v>21</v>
      </c>
      <c r="H31" t="s">
        <v>32</v>
      </c>
      <c r="I31">
        <v>7</v>
      </c>
      <c r="J31" t="str">
        <f t="shared" ref="J31:P31" si="6">"-"</f>
        <v>-</v>
      </c>
      <c r="K31" t="str">
        <f t="shared" si="6"/>
        <v>-</v>
      </c>
      <c r="L31" t="str">
        <f t="shared" si="6"/>
        <v>-</v>
      </c>
      <c r="M31" t="str">
        <f t="shared" si="6"/>
        <v>-</v>
      </c>
      <c r="N31" t="str">
        <f t="shared" si="6"/>
        <v>-</v>
      </c>
      <c r="O31" t="str">
        <f t="shared" si="6"/>
        <v>-</v>
      </c>
      <c r="P31" t="str">
        <f t="shared" si="6"/>
        <v>-</v>
      </c>
      <c r="Q31">
        <v>7</v>
      </c>
    </row>
    <row r="33" spans="1:17" x14ac:dyDescent="0.2">
      <c r="A33">
        <v>16</v>
      </c>
      <c r="B33" t="s">
        <v>33</v>
      </c>
      <c r="C33" t="s">
        <v>14</v>
      </c>
      <c r="D33">
        <v>3</v>
      </c>
      <c r="E33">
        <v>5</v>
      </c>
      <c r="F33" t="str">
        <f>"-"</f>
        <v>-</v>
      </c>
      <c r="G33">
        <v>26</v>
      </c>
      <c r="H33">
        <v>13</v>
      </c>
      <c r="I33">
        <v>5.2</v>
      </c>
      <c r="J33" t="str">
        <f t="shared" ref="J33:P33" si="7">"-"</f>
        <v>-</v>
      </c>
      <c r="K33" t="str">
        <f t="shared" si="7"/>
        <v>-</v>
      </c>
      <c r="L33" t="str">
        <f t="shared" si="7"/>
        <v>-</v>
      </c>
      <c r="M33" t="str">
        <f t="shared" si="7"/>
        <v>-</v>
      </c>
      <c r="N33" t="str">
        <f t="shared" si="7"/>
        <v>-</v>
      </c>
      <c r="O33" t="str">
        <f t="shared" si="7"/>
        <v>-</v>
      </c>
      <c r="P33" t="str">
        <f t="shared" si="7"/>
        <v>-</v>
      </c>
      <c r="Q33">
        <v>5.2</v>
      </c>
    </row>
    <row r="35" spans="1:17" x14ac:dyDescent="0.2">
      <c r="A35">
        <v>17</v>
      </c>
      <c r="B35" t="s">
        <v>34</v>
      </c>
      <c r="C35" t="s">
        <v>14</v>
      </c>
      <c r="D35">
        <v>1</v>
      </c>
      <c r="E35">
        <v>2</v>
      </c>
      <c r="F35" t="str">
        <f>"-"</f>
        <v>-</v>
      </c>
      <c r="G35">
        <v>3</v>
      </c>
      <c r="H35">
        <v>3</v>
      </c>
      <c r="I35">
        <v>1.5</v>
      </c>
      <c r="J35" t="str">
        <f>"-"</f>
        <v>-</v>
      </c>
      <c r="K35" t="str">
        <f>"-"</f>
        <v>-</v>
      </c>
      <c r="L35" t="str">
        <f>"-"</f>
        <v>-</v>
      </c>
      <c r="M35" t="str">
        <f>"-"</f>
        <v>-</v>
      </c>
      <c r="N35">
        <v>1</v>
      </c>
      <c r="O35" t="str">
        <f>"-"</f>
        <v>-</v>
      </c>
      <c r="P35" t="str">
        <f>"-"</f>
        <v>-</v>
      </c>
      <c r="Q35"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E6D2-7AA5-074D-9BB8-84AE7F1873B8}">
  <dimension ref="A1:O17"/>
  <sheetViews>
    <sheetView workbookViewId="0"/>
  </sheetViews>
  <sheetFormatPr baseColWidth="10" defaultRowHeight="16" x14ac:dyDescent="0.2"/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35</v>
      </c>
      <c r="F1" t="s">
        <v>36</v>
      </c>
      <c r="G1" t="s">
        <v>6</v>
      </c>
      <c r="H1" t="s">
        <v>37</v>
      </c>
      <c r="I1" t="s">
        <v>38</v>
      </c>
      <c r="J1" t="s">
        <v>8</v>
      </c>
      <c r="K1" t="s">
        <v>39</v>
      </c>
      <c r="L1" t="s">
        <v>10</v>
      </c>
      <c r="M1" t="s">
        <v>40</v>
      </c>
      <c r="N1" t="s">
        <v>41</v>
      </c>
      <c r="O1" t="s">
        <v>8</v>
      </c>
    </row>
    <row r="3" spans="1:15" x14ac:dyDescent="0.2">
      <c r="A3">
        <v>1</v>
      </c>
      <c r="B3" t="s">
        <v>23</v>
      </c>
      <c r="C3" t="s">
        <v>14</v>
      </c>
      <c r="D3">
        <v>4</v>
      </c>
      <c r="E3">
        <v>84.1</v>
      </c>
      <c r="F3">
        <v>24</v>
      </c>
      <c r="G3">
        <v>202</v>
      </c>
      <c r="H3">
        <v>14</v>
      </c>
      <c r="I3" t="str">
        <f>" 5-33"</f>
        <v xml:space="preserve"> 5-33</v>
      </c>
      <c r="J3">
        <v>14.43</v>
      </c>
      <c r="K3">
        <v>2.4</v>
      </c>
      <c r="L3">
        <v>36.07</v>
      </c>
      <c r="M3">
        <v>1</v>
      </c>
      <c r="N3" t="str">
        <f>"-"</f>
        <v>-</v>
      </c>
      <c r="O3">
        <v>14.43</v>
      </c>
    </row>
    <row r="5" spans="1:15" x14ac:dyDescent="0.2">
      <c r="A5">
        <v>2</v>
      </c>
      <c r="B5" t="s">
        <v>34</v>
      </c>
      <c r="C5" t="s">
        <v>14</v>
      </c>
      <c r="D5">
        <v>1</v>
      </c>
      <c r="E5">
        <v>39</v>
      </c>
      <c r="F5">
        <v>6</v>
      </c>
      <c r="G5">
        <v>144</v>
      </c>
      <c r="H5">
        <v>7</v>
      </c>
      <c r="I5" t="str">
        <f>" 4-69"</f>
        <v xml:space="preserve"> 4-69</v>
      </c>
      <c r="J5">
        <v>20.57</v>
      </c>
      <c r="K5">
        <v>3.69</v>
      </c>
      <c r="L5">
        <v>33.43</v>
      </c>
      <c r="M5" t="str">
        <f>"-"</f>
        <v>-</v>
      </c>
      <c r="N5" t="str">
        <f>"-"</f>
        <v>-</v>
      </c>
      <c r="O5">
        <v>20.57</v>
      </c>
    </row>
    <row r="7" spans="1:15" x14ac:dyDescent="0.2">
      <c r="A7">
        <v>3</v>
      </c>
      <c r="B7" t="s">
        <v>13</v>
      </c>
      <c r="C7" t="s">
        <v>14</v>
      </c>
      <c r="D7">
        <v>2</v>
      </c>
      <c r="E7">
        <v>55</v>
      </c>
      <c r="F7">
        <v>7</v>
      </c>
      <c r="G7">
        <v>223</v>
      </c>
      <c r="H7">
        <v>7</v>
      </c>
      <c r="I7" t="str">
        <f>" 4-35"</f>
        <v xml:space="preserve"> 4-35</v>
      </c>
      <c r="J7">
        <v>31.86</v>
      </c>
      <c r="K7">
        <v>4.05</v>
      </c>
      <c r="L7">
        <v>47.14</v>
      </c>
      <c r="M7" t="str">
        <f>"-"</f>
        <v>-</v>
      </c>
      <c r="N7" t="str">
        <f>"-"</f>
        <v>-</v>
      </c>
      <c r="O7">
        <v>31.86</v>
      </c>
    </row>
    <row r="9" spans="1:15" x14ac:dyDescent="0.2">
      <c r="A9">
        <v>4</v>
      </c>
      <c r="B9" t="s">
        <v>19</v>
      </c>
      <c r="C9" t="s">
        <v>14</v>
      </c>
      <c r="D9">
        <v>4</v>
      </c>
      <c r="E9">
        <v>130.30000000000001</v>
      </c>
      <c r="F9">
        <v>19</v>
      </c>
      <c r="G9">
        <v>485</v>
      </c>
      <c r="H9">
        <v>15</v>
      </c>
      <c r="I9" t="str">
        <f>" 5-94"</f>
        <v xml:space="preserve"> 5-94</v>
      </c>
      <c r="J9">
        <v>32.33</v>
      </c>
      <c r="K9">
        <v>3.72</v>
      </c>
      <c r="L9">
        <v>52.2</v>
      </c>
      <c r="M9">
        <v>1</v>
      </c>
      <c r="N9" t="str">
        <f>"-"</f>
        <v>-</v>
      </c>
      <c r="O9">
        <v>32.33</v>
      </c>
    </row>
    <row r="11" spans="1:15" x14ac:dyDescent="0.2">
      <c r="A11">
        <v>5</v>
      </c>
      <c r="B11" t="s">
        <v>28</v>
      </c>
      <c r="C11" t="s">
        <v>14</v>
      </c>
      <c r="D11">
        <v>3</v>
      </c>
      <c r="E11">
        <v>44.5</v>
      </c>
      <c r="F11">
        <v>6</v>
      </c>
      <c r="G11">
        <v>168</v>
      </c>
      <c r="H11">
        <v>5</v>
      </c>
      <c r="I11" t="str">
        <f>" 3-43"</f>
        <v xml:space="preserve"> 3-43</v>
      </c>
      <c r="J11">
        <v>33.6</v>
      </c>
      <c r="K11">
        <v>3.75</v>
      </c>
      <c r="L11">
        <v>53.8</v>
      </c>
      <c r="M11" t="str">
        <f>"-"</f>
        <v>-</v>
      </c>
      <c r="N11" t="str">
        <f>"-"</f>
        <v>-</v>
      </c>
      <c r="O11">
        <v>33.6</v>
      </c>
    </row>
    <row r="13" spans="1:15" x14ac:dyDescent="0.2">
      <c r="A13">
        <v>6</v>
      </c>
      <c r="B13" t="s">
        <v>33</v>
      </c>
      <c r="C13" t="s">
        <v>14</v>
      </c>
      <c r="D13">
        <v>3</v>
      </c>
      <c r="E13">
        <v>31</v>
      </c>
      <c r="F13">
        <v>7</v>
      </c>
      <c r="G13">
        <v>75</v>
      </c>
      <c r="H13">
        <v>2</v>
      </c>
      <c r="I13" t="str">
        <f>" 2-38"</f>
        <v xml:space="preserve"> 2-38</v>
      </c>
      <c r="J13">
        <v>37.5</v>
      </c>
      <c r="K13">
        <v>2.42</v>
      </c>
      <c r="L13">
        <v>93</v>
      </c>
      <c r="M13" t="str">
        <f>"-"</f>
        <v>-</v>
      </c>
      <c r="N13" t="str">
        <f>"-"</f>
        <v>-</v>
      </c>
      <c r="O13">
        <v>37.5</v>
      </c>
    </row>
    <row r="15" spans="1:15" x14ac:dyDescent="0.2">
      <c r="A15">
        <v>7</v>
      </c>
      <c r="B15" t="s">
        <v>30</v>
      </c>
      <c r="C15" t="s">
        <v>14</v>
      </c>
      <c r="D15">
        <v>1</v>
      </c>
      <c r="E15">
        <v>11</v>
      </c>
      <c r="F15" t="str">
        <f>"-"</f>
        <v>-</v>
      </c>
      <c r="G15">
        <v>50</v>
      </c>
      <c r="H15">
        <v>1</v>
      </c>
      <c r="I15" t="str">
        <f>" 1-28"</f>
        <v xml:space="preserve"> 1-28</v>
      </c>
      <c r="J15">
        <v>50</v>
      </c>
      <c r="K15">
        <v>4.55</v>
      </c>
      <c r="L15">
        <v>66</v>
      </c>
      <c r="M15" t="str">
        <f>"-"</f>
        <v>-</v>
      </c>
      <c r="N15" t="str">
        <f>"-"</f>
        <v>-</v>
      </c>
      <c r="O15">
        <v>50</v>
      </c>
    </row>
    <row r="17" spans="1:15" x14ac:dyDescent="0.2">
      <c r="A17">
        <v>8</v>
      </c>
      <c r="B17" t="s">
        <v>31</v>
      </c>
      <c r="C17" t="s">
        <v>14</v>
      </c>
      <c r="D17">
        <v>2</v>
      </c>
      <c r="E17">
        <v>17</v>
      </c>
      <c r="F17">
        <v>3</v>
      </c>
      <c r="G17">
        <v>71</v>
      </c>
      <c r="H17">
        <v>1</v>
      </c>
      <c r="I17" t="str">
        <f>" 1-33"</f>
        <v xml:space="preserve"> 1-33</v>
      </c>
      <c r="J17">
        <v>71</v>
      </c>
      <c r="K17">
        <v>4.18</v>
      </c>
      <c r="L17">
        <v>102</v>
      </c>
      <c r="M17" t="str">
        <f>"-"</f>
        <v>-</v>
      </c>
      <c r="N17" t="str">
        <f>"-"</f>
        <v>-</v>
      </c>
      <c r="O17">
        <v>71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7681-6A4B-4D44-B95B-6416363E10D5}">
  <dimension ref="A1:J14"/>
  <sheetViews>
    <sheetView workbookViewId="0">
      <selection activeCell="M16" sqref="M16"/>
    </sheetView>
  </sheetViews>
  <sheetFormatPr baseColWidth="10" defaultColWidth="8.83203125" defaultRowHeight="15" x14ac:dyDescent="0.2"/>
  <cols>
    <col min="1" max="1" width="17.1640625" style="1" customWidth="1"/>
    <col min="2" max="16384" width="8.83203125" style="1"/>
  </cols>
  <sheetData>
    <row r="1" spans="1:10" x14ac:dyDescent="0.2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>
        <v>100</v>
      </c>
      <c r="H1" s="1">
        <v>50</v>
      </c>
      <c r="I1" s="1">
        <v>0</v>
      </c>
      <c r="J1" s="1" t="s">
        <v>8</v>
      </c>
    </row>
    <row r="2" spans="1:10" x14ac:dyDescent="0.2">
      <c r="A2" s="1" t="s">
        <v>42</v>
      </c>
      <c r="B2" s="1">
        <v>2</v>
      </c>
      <c r="C2" s="1">
        <v>2</v>
      </c>
      <c r="D2" s="1">
        <v>1</v>
      </c>
      <c r="E2" s="1">
        <v>65</v>
      </c>
      <c r="F2" s="1">
        <v>34</v>
      </c>
      <c r="G2" s="1" t="str">
        <f t="shared" ref="G2:I14" si="0">"-"</f>
        <v>-</v>
      </c>
      <c r="H2" s="1" t="str">
        <f t="shared" si="0"/>
        <v>-</v>
      </c>
      <c r="I2" s="1" t="str">
        <f t="shared" si="0"/>
        <v>-</v>
      </c>
      <c r="J2" s="1">
        <v>65</v>
      </c>
    </row>
    <row r="3" spans="1:10" x14ac:dyDescent="0.2">
      <c r="A3" s="1" t="s">
        <v>25</v>
      </c>
      <c r="B3" s="1">
        <v>7</v>
      </c>
      <c r="C3" s="1">
        <v>7</v>
      </c>
      <c r="D3" s="1" t="str">
        <f>"-"</f>
        <v>-</v>
      </c>
      <c r="E3" s="1">
        <v>317</v>
      </c>
      <c r="F3" s="1">
        <v>81</v>
      </c>
      <c r="G3" s="1" t="str">
        <f t="shared" si="0"/>
        <v>-</v>
      </c>
      <c r="H3" s="1">
        <v>3</v>
      </c>
      <c r="I3" s="1" t="str">
        <f t="shared" si="0"/>
        <v>-</v>
      </c>
      <c r="J3" s="1">
        <v>45.29</v>
      </c>
    </row>
    <row r="4" spans="1:10" x14ac:dyDescent="0.2">
      <c r="A4" s="1" t="s">
        <v>30</v>
      </c>
      <c r="B4" s="1">
        <v>1</v>
      </c>
      <c r="C4" s="1">
        <v>1</v>
      </c>
      <c r="D4" s="1" t="str">
        <f>"-"</f>
        <v>-</v>
      </c>
      <c r="E4" s="1">
        <v>42</v>
      </c>
      <c r="F4" s="1">
        <v>42</v>
      </c>
      <c r="G4" s="1" t="str">
        <f t="shared" si="0"/>
        <v>-</v>
      </c>
      <c r="H4" s="1" t="str">
        <f>"-"</f>
        <v>-</v>
      </c>
      <c r="I4" s="1" t="str">
        <f t="shared" si="0"/>
        <v>-</v>
      </c>
      <c r="J4" s="1">
        <v>42</v>
      </c>
    </row>
    <row r="5" spans="1:10" x14ac:dyDescent="0.2">
      <c r="A5" s="1" t="s">
        <v>43</v>
      </c>
      <c r="B5" s="1">
        <v>7</v>
      </c>
      <c r="C5" s="1">
        <v>7</v>
      </c>
      <c r="D5" s="1">
        <v>3</v>
      </c>
      <c r="E5" s="1">
        <v>150</v>
      </c>
      <c r="F5" s="1">
        <v>69</v>
      </c>
      <c r="G5" s="1" t="str">
        <f t="shared" si="0"/>
        <v>-</v>
      </c>
      <c r="H5" s="1">
        <v>1</v>
      </c>
      <c r="I5" s="1" t="str">
        <f t="shared" si="0"/>
        <v>-</v>
      </c>
      <c r="J5" s="1">
        <v>37.5</v>
      </c>
    </row>
    <row r="6" spans="1:10" x14ac:dyDescent="0.2">
      <c r="A6" s="1" t="s">
        <v>44</v>
      </c>
      <c r="B6" s="1">
        <v>7</v>
      </c>
      <c r="C6" s="1">
        <v>7</v>
      </c>
      <c r="D6" s="1" t="str">
        <f>"-"</f>
        <v>-</v>
      </c>
      <c r="E6" s="1">
        <v>261</v>
      </c>
      <c r="F6" s="1">
        <v>75</v>
      </c>
      <c r="G6" s="1" t="str">
        <f t="shared" si="0"/>
        <v>-</v>
      </c>
      <c r="H6" s="1">
        <v>2</v>
      </c>
      <c r="I6" s="1" t="str">
        <f t="shared" si="0"/>
        <v>-</v>
      </c>
      <c r="J6" s="1">
        <v>37.29</v>
      </c>
    </row>
    <row r="7" spans="1:10" x14ac:dyDescent="0.2">
      <c r="A7" s="1" t="s">
        <v>33</v>
      </c>
      <c r="B7" s="1">
        <v>7</v>
      </c>
      <c r="C7" s="1">
        <v>7</v>
      </c>
      <c r="D7" s="1">
        <v>2</v>
      </c>
      <c r="E7" s="1">
        <v>148</v>
      </c>
      <c r="F7" s="1">
        <v>66</v>
      </c>
      <c r="G7" s="1" t="str">
        <f t="shared" si="0"/>
        <v>-</v>
      </c>
      <c r="H7" s="1">
        <v>1</v>
      </c>
      <c r="I7" s="1" t="str">
        <f t="shared" si="0"/>
        <v>-</v>
      </c>
      <c r="J7" s="1">
        <v>29.6</v>
      </c>
    </row>
    <row r="8" spans="1:10" x14ac:dyDescent="0.2">
      <c r="A8" s="1" t="s">
        <v>19</v>
      </c>
      <c r="B8" s="1">
        <v>7</v>
      </c>
      <c r="C8" s="1">
        <v>4</v>
      </c>
      <c r="D8" s="1">
        <v>1</v>
      </c>
      <c r="E8" s="1">
        <v>72</v>
      </c>
      <c r="F8" s="1">
        <v>55</v>
      </c>
      <c r="G8" s="1" t="str">
        <f t="shared" si="0"/>
        <v>-</v>
      </c>
      <c r="H8" s="1">
        <v>1</v>
      </c>
      <c r="I8" s="1" t="str">
        <f t="shared" si="0"/>
        <v>-</v>
      </c>
      <c r="J8" s="1">
        <v>24</v>
      </c>
    </row>
    <row r="9" spans="1:10" x14ac:dyDescent="0.2">
      <c r="A9" s="1" t="s">
        <v>45</v>
      </c>
      <c r="B9" s="1">
        <v>4</v>
      </c>
      <c r="C9" s="1">
        <v>4</v>
      </c>
      <c r="D9" s="1" t="str">
        <f>"-"</f>
        <v>-</v>
      </c>
      <c r="E9" s="1">
        <v>92</v>
      </c>
      <c r="F9" s="1">
        <v>65</v>
      </c>
      <c r="G9" s="1" t="str">
        <f t="shared" si="0"/>
        <v>-</v>
      </c>
      <c r="H9" s="1">
        <v>1</v>
      </c>
      <c r="I9" s="1">
        <v>1</v>
      </c>
      <c r="J9" s="1">
        <v>23</v>
      </c>
    </row>
    <row r="10" spans="1:10" x14ac:dyDescent="0.2">
      <c r="A10" s="1" t="s">
        <v>34</v>
      </c>
      <c r="B10" s="1">
        <v>5</v>
      </c>
      <c r="C10" s="1">
        <v>3</v>
      </c>
      <c r="D10" s="1">
        <v>1</v>
      </c>
      <c r="E10" s="1">
        <v>40</v>
      </c>
      <c r="F10" s="1" t="s">
        <v>46</v>
      </c>
      <c r="G10" s="1" t="str">
        <f t="shared" si="0"/>
        <v>-</v>
      </c>
      <c r="H10" s="1" t="str">
        <f>"-"</f>
        <v>-</v>
      </c>
      <c r="I10" s="1" t="str">
        <f>"-"</f>
        <v>-</v>
      </c>
      <c r="J10" s="1">
        <v>20</v>
      </c>
    </row>
    <row r="11" spans="1:10" x14ac:dyDescent="0.2">
      <c r="A11" s="1" t="s">
        <v>47</v>
      </c>
      <c r="B11" s="1">
        <v>7</v>
      </c>
      <c r="C11" s="1">
        <v>7</v>
      </c>
      <c r="D11" s="1" t="str">
        <f>"-"</f>
        <v>-</v>
      </c>
      <c r="E11" s="1">
        <v>115</v>
      </c>
      <c r="F11" s="1">
        <v>78</v>
      </c>
      <c r="G11" s="1" t="str">
        <f t="shared" si="0"/>
        <v>-</v>
      </c>
      <c r="H11" s="1">
        <v>1</v>
      </c>
      <c r="I11" s="1">
        <v>1</v>
      </c>
      <c r="J11" s="1">
        <v>16.43</v>
      </c>
    </row>
    <row r="12" spans="1:10" x14ac:dyDescent="0.2">
      <c r="A12" s="1" t="s">
        <v>26</v>
      </c>
      <c r="B12" s="1">
        <v>7</v>
      </c>
      <c r="C12" s="1">
        <v>4</v>
      </c>
      <c r="D12" s="1">
        <v>1</v>
      </c>
      <c r="E12" s="1">
        <v>40</v>
      </c>
      <c r="F12" s="1">
        <v>22</v>
      </c>
      <c r="G12" s="1" t="str">
        <f t="shared" si="0"/>
        <v>-</v>
      </c>
      <c r="H12" s="1" t="str">
        <f t="shared" si="0"/>
        <v>-</v>
      </c>
      <c r="I12" s="1" t="str">
        <f t="shared" si="0"/>
        <v>-</v>
      </c>
      <c r="J12" s="1">
        <v>13.33</v>
      </c>
    </row>
    <row r="13" spans="1:10" x14ac:dyDescent="0.2">
      <c r="A13" s="1" t="s">
        <v>48</v>
      </c>
      <c r="B13" s="1">
        <v>6</v>
      </c>
      <c r="C13" s="1">
        <v>3</v>
      </c>
      <c r="D13" s="1" t="str">
        <f>"-"</f>
        <v>-</v>
      </c>
      <c r="E13" s="1">
        <v>22</v>
      </c>
      <c r="F13" s="1">
        <v>13</v>
      </c>
      <c r="G13" s="1" t="str">
        <f t="shared" si="0"/>
        <v>-</v>
      </c>
      <c r="H13" s="1" t="str">
        <f t="shared" si="0"/>
        <v>-</v>
      </c>
      <c r="I13" s="1" t="str">
        <f t="shared" si="0"/>
        <v>-</v>
      </c>
      <c r="J13" s="1">
        <v>7.33</v>
      </c>
    </row>
    <row r="14" spans="1:10" x14ac:dyDescent="0.2">
      <c r="A14" s="1" t="s">
        <v>49</v>
      </c>
      <c r="B14" s="1">
        <v>1</v>
      </c>
      <c r="C14" s="1">
        <v>1</v>
      </c>
      <c r="D14" s="1" t="str">
        <f>"-"</f>
        <v>-</v>
      </c>
      <c r="E14" s="1">
        <v>1</v>
      </c>
      <c r="F14" s="1">
        <v>1</v>
      </c>
      <c r="G14" s="1" t="str">
        <f t="shared" si="0"/>
        <v>-</v>
      </c>
      <c r="H14" s="1" t="str">
        <f t="shared" si="0"/>
        <v>-</v>
      </c>
      <c r="I14" s="1" t="str">
        <f t="shared" si="0"/>
        <v>-</v>
      </c>
      <c r="J14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1D6A-4A1D-064B-B3D4-1F1C2BF759D1}">
  <dimension ref="A1:O19"/>
  <sheetViews>
    <sheetView workbookViewId="0"/>
  </sheetViews>
  <sheetFormatPr baseColWidth="10" defaultRowHeight="16" x14ac:dyDescent="0.2"/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35</v>
      </c>
      <c r="F1" t="s">
        <v>36</v>
      </c>
      <c r="G1" t="s">
        <v>6</v>
      </c>
      <c r="H1" t="s">
        <v>37</v>
      </c>
      <c r="I1" t="s">
        <v>38</v>
      </c>
      <c r="J1" t="s">
        <v>8</v>
      </c>
      <c r="K1" t="s">
        <v>39</v>
      </c>
      <c r="L1" t="s">
        <v>10</v>
      </c>
      <c r="M1" t="s">
        <v>40</v>
      </c>
      <c r="N1" t="s">
        <v>41</v>
      </c>
      <c r="O1" t="s">
        <v>8</v>
      </c>
    </row>
    <row r="3" spans="1:15" x14ac:dyDescent="0.2">
      <c r="A3">
        <v>1</v>
      </c>
      <c r="B3" t="s">
        <v>18</v>
      </c>
      <c r="C3" t="s">
        <v>14</v>
      </c>
      <c r="D3">
        <v>1</v>
      </c>
      <c r="E3">
        <v>8</v>
      </c>
      <c r="F3">
        <v>1</v>
      </c>
      <c r="G3">
        <v>43</v>
      </c>
      <c r="H3">
        <v>3</v>
      </c>
      <c r="I3" t="str">
        <f>" 3-43"</f>
        <v xml:space="preserve"> 3-43</v>
      </c>
      <c r="J3">
        <v>14.33</v>
      </c>
      <c r="K3">
        <v>5.38</v>
      </c>
      <c r="L3">
        <v>16</v>
      </c>
      <c r="M3" t="str">
        <f>"-"</f>
        <v>-</v>
      </c>
      <c r="N3" t="str">
        <f>"-"</f>
        <v>-</v>
      </c>
      <c r="O3">
        <v>14.33</v>
      </c>
    </row>
    <row r="5" spans="1:15" x14ac:dyDescent="0.2">
      <c r="A5">
        <v>2</v>
      </c>
      <c r="B5" t="s">
        <v>47</v>
      </c>
      <c r="C5" t="s">
        <v>14</v>
      </c>
      <c r="D5">
        <v>7</v>
      </c>
      <c r="E5">
        <v>63.5</v>
      </c>
      <c r="F5">
        <v>4</v>
      </c>
      <c r="G5">
        <v>221</v>
      </c>
      <c r="H5">
        <v>13</v>
      </c>
      <c r="I5" t="str">
        <f>" 4-28"</f>
        <v xml:space="preserve"> 4-28</v>
      </c>
      <c r="J5">
        <v>17</v>
      </c>
      <c r="K5">
        <v>3.46</v>
      </c>
      <c r="L5">
        <v>29.46</v>
      </c>
      <c r="M5" t="str">
        <f>"-"</f>
        <v>-</v>
      </c>
      <c r="N5" t="str">
        <f>"-"</f>
        <v>-</v>
      </c>
      <c r="O5">
        <v>17</v>
      </c>
    </row>
    <row r="7" spans="1:15" x14ac:dyDescent="0.2">
      <c r="A7">
        <v>3</v>
      </c>
      <c r="B7" t="s">
        <v>34</v>
      </c>
      <c r="C7" t="s">
        <v>14</v>
      </c>
      <c r="D7">
        <v>5</v>
      </c>
      <c r="E7">
        <v>41</v>
      </c>
      <c r="F7">
        <v>5</v>
      </c>
      <c r="G7">
        <v>154</v>
      </c>
      <c r="H7">
        <v>9</v>
      </c>
      <c r="I7" t="str">
        <f>" 3-28"</f>
        <v xml:space="preserve"> 3-28</v>
      </c>
      <c r="J7">
        <v>17.11</v>
      </c>
      <c r="K7">
        <v>3.76</v>
      </c>
      <c r="L7">
        <v>27.33</v>
      </c>
      <c r="M7" t="str">
        <f>"-"</f>
        <v>-</v>
      </c>
      <c r="N7" t="str">
        <f>"-"</f>
        <v>-</v>
      </c>
      <c r="O7">
        <v>17.11</v>
      </c>
    </row>
    <row r="9" spans="1:15" x14ac:dyDescent="0.2">
      <c r="A9">
        <v>4</v>
      </c>
      <c r="B9" t="s">
        <v>49</v>
      </c>
      <c r="C9" t="s">
        <v>14</v>
      </c>
      <c r="D9">
        <v>1</v>
      </c>
      <c r="E9">
        <v>10</v>
      </c>
      <c r="F9" t="str">
        <f>"-"</f>
        <v>-</v>
      </c>
      <c r="G9">
        <v>40</v>
      </c>
      <c r="H9">
        <v>2</v>
      </c>
      <c r="I9" t="str">
        <f>" 2-40"</f>
        <v xml:space="preserve"> 2-40</v>
      </c>
      <c r="J9">
        <v>20</v>
      </c>
      <c r="K9">
        <v>4</v>
      </c>
      <c r="L9">
        <v>30</v>
      </c>
      <c r="M9" t="str">
        <f>"-"</f>
        <v>-</v>
      </c>
      <c r="N9" t="str">
        <f>"-"</f>
        <v>-</v>
      </c>
      <c r="O9">
        <v>20</v>
      </c>
    </row>
    <row r="11" spans="1:15" x14ac:dyDescent="0.2">
      <c r="A11">
        <v>5</v>
      </c>
      <c r="B11" t="s">
        <v>28</v>
      </c>
      <c r="C11" t="s">
        <v>14</v>
      </c>
      <c r="D11">
        <v>6</v>
      </c>
      <c r="E11">
        <v>46.3</v>
      </c>
      <c r="F11" t="str">
        <f>"-"</f>
        <v>-</v>
      </c>
      <c r="G11">
        <v>236</v>
      </c>
      <c r="H11">
        <v>11</v>
      </c>
      <c r="I11" t="str">
        <f>" 4-53"</f>
        <v xml:space="preserve"> 4-53</v>
      </c>
      <c r="J11">
        <v>21.45</v>
      </c>
      <c r="K11">
        <v>5.08</v>
      </c>
      <c r="L11">
        <v>25.36</v>
      </c>
      <c r="M11" t="str">
        <f>"-"</f>
        <v>-</v>
      </c>
      <c r="N11" t="str">
        <f>"-"</f>
        <v>-</v>
      </c>
      <c r="O11">
        <v>21.45</v>
      </c>
    </row>
    <row r="13" spans="1:15" x14ac:dyDescent="0.2">
      <c r="A13">
        <v>6</v>
      </c>
      <c r="B13" t="s">
        <v>19</v>
      </c>
      <c r="C13" t="s">
        <v>14</v>
      </c>
      <c r="D13">
        <v>7</v>
      </c>
      <c r="E13">
        <v>56</v>
      </c>
      <c r="F13">
        <v>3</v>
      </c>
      <c r="G13">
        <v>217</v>
      </c>
      <c r="H13">
        <v>8</v>
      </c>
      <c r="I13" t="str">
        <f>" 2-24"</f>
        <v xml:space="preserve"> 2-24</v>
      </c>
      <c r="J13">
        <v>27.12</v>
      </c>
      <c r="K13">
        <v>3.88</v>
      </c>
      <c r="L13">
        <v>42</v>
      </c>
      <c r="M13" t="str">
        <f>"-"</f>
        <v>-</v>
      </c>
      <c r="N13" t="str">
        <f>"-"</f>
        <v>-</v>
      </c>
      <c r="O13">
        <v>27.12</v>
      </c>
    </row>
    <row r="15" spans="1:15" x14ac:dyDescent="0.2">
      <c r="A15">
        <v>7</v>
      </c>
      <c r="B15" t="s">
        <v>33</v>
      </c>
      <c r="C15" t="s">
        <v>14</v>
      </c>
      <c r="D15">
        <v>7</v>
      </c>
      <c r="E15">
        <v>47</v>
      </c>
      <c r="F15">
        <v>2</v>
      </c>
      <c r="G15">
        <v>218</v>
      </c>
      <c r="H15">
        <v>7</v>
      </c>
      <c r="I15" t="str">
        <f>" 3-33"</f>
        <v xml:space="preserve"> 3-33</v>
      </c>
      <c r="J15">
        <v>31.14</v>
      </c>
      <c r="K15">
        <v>4.6399999999999997</v>
      </c>
      <c r="L15">
        <v>40.29</v>
      </c>
      <c r="M15" t="str">
        <f>"-"</f>
        <v>-</v>
      </c>
      <c r="N15" t="str">
        <f>"-"</f>
        <v>-</v>
      </c>
      <c r="O15">
        <v>31.14</v>
      </c>
    </row>
    <row r="17" spans="1:15" x14ac:dyDescent="0.2">
      <c r="A17">
        <v>8</v>
      </c>
      <c r="B17" t="s">
        <v>48</v>
      </c>
      <c r="C17" t="s">
        <v>14</v>
      </c>
      <c r="D17">
        <v>6</v>
      </c>
      <c r="E17">
        <v>39.1</v>
      </c>
      <c r="F17" t="str">
        <f>"-"</f>
        <v>-</v>
      </c>
      <c r="G17">
        <v>224</v>
      </c>
      <c r="H17">
        <v>5</v>
      </c>
      <c r="I17" t="str">
        <f>" 2-19"</f>
        <v xml:space="preserve"> 2-19</v>
      </c>
      <c r="J17">
        <v>44.8</v>
      </c>
      <c r="K17">
        <v>5.72</v>
      </c>
      <c r="L17">
        <v>47</v>
      </c>
      <c r="M17" t="str">
        <f>"-"</f>
        <v>-</v>
      </c>
      <c r="N17" t="str">
        <f>"-"</f>
        <v>-</v>
      </c>
      <c r="O17">
        <v>44.8</v>
      </c>
    </row>
    <row r="19" spans="1:15" x14ac:dyDescent="0.2">
      <c r="A19">
        <v>9</v>
      </c>
      <c r="B19" t="s">
        <v>50</v>
      </c>
      <c r="C19" t="s">
        <v>14</v>
      </c>
      <c r="D19">
        <v>1</v>
      </c>
      <c r="E19">
        <v>6</v>
      </c>
      <c r="F19">
        <v>1</v>
      </c>
      <c r="G19">
        <v>50</v>
      </c>
      <c r="H19">
        <v>1</v>
      </c>
      <c r="I19" t="str">
        <f>" 1-50"</f>
        <v xml:space="preserve"> 1-50</v>
      </c>
      <c r="J19">
        <v>50</v>
      </c>
      <c r="K19">
        <v>8.33</v>
      </c>
      <c r="L19">
        <v>36</v>
      </c>
      <c r="M19" t="str">
        <f>"-"</f>
        <v>-</v>
      </c>
      <c r="N19" t="str">
        <f>"-"</f>
        <v>-</v>
      </c>
      <c r="O19">
        <v>50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7245-F498-2D4F-BDDA-87293A3CB93F}">
  <dimension ref="A1:J20"/>
  <sheetViews>
    <sheetView workbookViewId="0">
      <selection activeCell="P12" sqref="P12:P13"/>
    </sheetView>
  </sheetViews>
  <sheetFormatPr baseColWidth="10" defaultColWidth="8.83203125" defaultRowHeight="15" x14ac:dyDescent="0.2"/>
  <cols>
    <col min="1" max="1" width="17" style="1" customWidth="1"/>
    <col min="2" max="16384" width="8.83203125" style="1"/>
  </cols>
  <sheetData>
    <row r="1" spans="1:10" x14ac:dyDescent="0.2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>
        <v>100</v>
      </c>
      <c r="H1" s="1">
        <v>50</v>
      </c>
      <c r="I1" s="1">
        <v>0</v>
      </c>
      <c r="J1" s="1" t="s">
        <v>8</v>
      </c>
    </row>
    <row r="2" spans="1:10" x14ac:dyDescent="0.2">
      <c r="A2" s="1" t="s">
        <v>15</v>
      </c>
      <c r="B2" s="1">
        <v>2</v>
      </c>
      <c r="C2" s="1">
        <v>2</v>
      </c>
      <c r="D2" s="1">
        <v>1</v>
      </c>
      <c r="E2" s="1">
        <v>42</v>
      </c>
      <c r="F2" s="1" t="s">
        <v>51</v>
      </c>
      <c r="G2" s="1" t="str">
        <f t="shared" ref="G2:I17" si="0">"-"</f>
        <v>-</v>
      </c>
      <c r="H2" s="1" t="str">
        <f t="shared" si="0"/>
        <v>-</v>
      </c>
      <c r="I2" s="1" t="str">
        <f t="shared" si="0"/>
        <v>-</v>
      </c>
      <c r="J2" s="1">
        <v>42</v>
      </c>
    </row>
    <row r="3" spans="1:10" x14ac:dyDescent="0.2">
      <c r="A3" s="1" t="s">
        <v>44</v>
      </c>
      <c r="B3" s="1">
        <v>2</v>
      </c>
      <c r="C3" s="1">
        <v>2</v>
      </c>
      <c r="D3" s="1" t="str">
        <f>"-"</f>
        <v>-</v>
      </c>
      <c r="E3" s="1">
        <v>66</v>
      </c>
      <c r="F3" s="1">
        <v>37</v>
      </c>
      <c r="G3" s="1" t="str">
        <f t="shared" si="0"/>
        <v>-</v>
      </c>
      <c r="H3" s="1" t="str">
        <f t="shared" si="0"/>
        <v>-</v>
      </c>
      <c r="I3" s="1" t="str">
        <f t="shared" si="0"/>
        <v>-</v>
      </c>
      <c r="J3" s="1">
        <v>33</v>
      </c>
    </row>
    <row r="4" spans="1:10" x14ac:dyDescent="0.2">
      <c r="A4" s="1" t="s">
        <v>52</v>
      </c>
      <c r="B4" s="1">
        <v>6</v>
      </c>
      <c r="C4" s="1">
        <v>6</v>
      </c>
      <c r="D4" s="1" t="str">
        <f>"-"</f>
        <v>-</v>
      </c>
      <c r="E4" s="1">
        <v>190</v>
      </c>
      <c r="F4" s="1">
        <v>85</v>
      </c>
      <c r="G4" s="1" t="str">
        <f t="shared" si="0"/>
        <v>-</v>
      </c>
      <c r="H4" s="1">
        <v>1</v>
      </c>
      <c r="I4" s="1">
        <v>1</v>
      </c>
      <c r="J4" s="1">
        <v>31.67</v>
      </c>
    </row>
    <row r="5" spans="1:10" x14ac:dyDescent="0.2">
      <c r="A5" s="1" t="s">
        <v>49</v>
      </c>
      <c r="B5" s="1">
        <v>2</v>
      </c>
      <c r="C5" s="1">
        <v>2</v>
      </c>
      <c r="D5" s="1">
        <v>1</v>
      </c>
      <c r="E5" s="1">
        <v>27</v>
      </c>
      <c r="F5" s="1" t="s">
        <v>53</v>
      </c>
      <c r="G5" s="1" t="str">
        <f t="shared" si="0"/>
        <v>-</v>
      </c>
      <c r="H5" s="1" t="str">
        <f>"-"</f>
        <v>-</v>
      </c>
      <c r="I5" s="1" t="str">
        <f>"-"</f>
        <v>-</v>
      </c>
      <c r="J5" s="1">
        <v>27</v>
      </c>
    </row>
    <row r="6" spans="1:10" x14ac:dyDescent="0.2">
      <c r="A6" s="1" t="s">
        <v>25</v>
      </c>
      <c r="B6" s="1">
        <v>6</v>
      </c>
      <c r="C6" s="1">
        <v>6</v>
      </c>
      <c r="D6" s="1" t="str">
        <f>"-"</f>
        <v>-</v>
      </c>
      <c r="E6" s="1">
        <v>137</v>
      </c>
      <c r="F6" s="1">
        <v>54</v>
      </c>
      <c r="G6" s="1" t="str">
        <f t="shared" si="0"/>
        <v>-</v>
      </c>
      <c r="H6" s="1">
        <v>2</v>
      </c>
      <c r="I6" s="1" t="str">
        <f>"-"</f>
        <v>-</v>
      </c>
      <c r="J6" s="1">
        <v>22.83</v>
      </c>
    </row>
    <row r="7" spans="1:10" x14ac:dyDescent="0.2">
      <c r="A7" s="1" t="s">
        <v>34</v>
      </c>
      <c r="B7" s="1">
        <v>1</v>
      </c>
      <c r="C7" s="1">
        <v>1</v>
      </c>
      <c r="D7" s="1" t="str">
        <f>"-"</f>
        <v>-</v>
      </c>
      <c r="E7" s="1">
        <v>20</v>
      </c>
      <c r="F7" s="1">
        <v>20</v>
      </c>
      <c r="G7" s="1" t="str">
        <f t="shared" si="0"/>
        <v>-</v>
      </c>
      <c r="H7" s="1" t="str">
        <f t="shared" si="0"/>
        <v>-</v>
      </c>
      <c r="I7" s="1" t="str">
        <f>"-"</f>
        <v>-</v>
      </c>
      <c r="J7" s="1">
        <v>20</v>
      </c>
    </row>
    <row r="8" spans="1:10" x14ac:dyDescent="0.2">
      <c r="A8" s="1" t="s">
        <v>19</v>
      </c>
      <c r="B8" s="1">
        <v>6</v>
      </c>
      <c r="C8" s="1">
        <v>5</v>
      </c>
      <c r="D8" s="1">
        <v>1</v>
      </c>
      <c r="E8" s="1">
        <v>72</v>
      </c>
      <c r="F8" s="1">
        <v>28</v>
      </c>
      <c r="G8" s="1" t="str">
        <f t="shared" si="0"/>
        <v>-</v>
      </c>
      <c r="H8" s="1" t="str">
        <f t="shared" si="0"/>
        <v>-</v>
      </c>
      <c r="I8" s="1">
        <v>1</v>
      </c>
      <c r="J8" s="1">
        <v>18</v>
      </c>
    </row>
    <row r="9" spans="1:10" x14ac:dyDescent="0.2">
      <c r="A9" s="1" t="s">
        <v>33</v>
      </c>
      <c r="B9" s="1">
        <v>8</v>
      </c>
      <c r="C9" s="1">
        <v>5</v>
      </c>
      <c r="D9" s="1">
        <v>1</v>
      </c>
      <c r="E9" s="1">
        <v>65</v>
      </c>
      <c r="F9" s="1">
        <v>33</v>
      </c>
      <c r="G9" s="1" t="str">
        <f t="shared" si="0"/>
        <v>-</v>
      </c>
      <c r="H9" s="1" t="str">
        <f t="shared" si="0"/>
        <v>-</v>
      </c>
      <c r="I9" s="1">
        <v>1</v>
      </c>
      <c r="J9" s="1">
        <v>16.25</v>
      </c>
    </row>
    <row r="10" spans="1:10" x14ac:dyDescent="0.2">
      <c r="A10" s="1" t="s">
        <v>48</v>
      </c>
      <c r="B10" s="1">
        <v>8</v>
      </c>
      <c r="C10" s="1">
        <v>8</v>
      </c>
      <c r="D10" s="1">
        <v>5</v>
      </c>
      <c r="E10" s="1">
        <v>48</v>
      </c>
      <c r="F10" s="1" t="s">
        <v>54</v>
      </c>
      <c r="G10" s="1" t="str">
        <f t="shared" si="0"/>
        <v>-</v>
      </c>
      <c r="H10" s="1" t="str">
        <f t="shared" si="0"/>
        <v>-</v>
      </c>
      <c r="I10" s="1" t="str">
        <f>"-"</f>
        <v>-</v>
      </c>
      <c r="J10" s="1">
        <v>16</v>
      </c>
    </row>
    <row r="11" spans="1:10" x14ac:dyDescent="0.2">
      <c r="A11" s="1" t="s">
        <v>55</v>
      </c>
      <c r="B11" s="1">
        <v>5</v>
      </c>
      <c r="C11" s="1">
        <v>3</v>
      </c>
      <c r="D11" s="1">
        <v>2</v>
      </c>
      <c r="E11" s="1">
        <v>15</v>
      </c>
      <c r="F11" s="1" t="s">
        <v>56</v>
      </c>
      <c r="G11" s="1" t="str">
        <f t="shared" si="0"/>
        <v>-</v>
      </c>
      <c r="H11" s="1" t="str">
        <f t="shared" si="0"/>
        <v>-</v>
      </c>
      <c r="I11" s="1" t="str">
        <f>"-"</f>
        <v>-</v>
      </c>
      <c r="J11" s="1">
        <v>15</v>
      </c>
    </row>
    <row r="12" spans="1:10" x14ac:dyDescent="0.2">
      <c r="A12" s="1" t="s">
        <v>45</v>
      </c>
      <c r="B12" s="1">
        <v>4</v>
      </c>
      <c r="C12" s="1">
        <v>4</v>
      </c>
      <c r="D12" s="1" t="str">
        <f>"-"</f>
        <v>-</v>
      </c>
      <c r="E12" s="1">
        <v>56</v>
      </c>
      <c r="F12" s="1">
        <v>43</v>
      </c>
      <c r="G12" s="1" t="str">
        <f t="shared" si="0"/>
        <v>-</v>
      </c>
      <c r="H12" s="1" t="str">
        <f t="shared" si="0"/>
        <v>-</v>
      </c>
      <c r="I12" s="1" t="str">
        <f>"-"</f>
        <v>-</v>
      </c>
      <c r="J12" s="1">
        <v>14</v>
      </c>
    </row>
    <row r="13" spans="1:10" x14ac:dyDescent="0.2">
      <c r="A13" s="1" t="s">
        <v>21</v>
      </c>
      <c r="B13" s="1">
        <v>8</v>
      </c>
      <c r="C13" s="1">
        <v>8</v>
      </c>
      <c r="D13" s="1" t="str">
        <f>"-"</f>
        <v>-</v>
      </c>
      <c r="E13" s="1">
        <v>110</v>
      </c>
      <c r="F13" s="1">
        <v>51</v>
      </c>
      <c r="G13" s="1" t="str">
        <f t="shared" si="0"/>
        <v>-</v>
      </c>
      <c r="H13" s="1">
        <v>1</v>
      </c>
      <c r="I13" s="1">
        <v>2</v>
      </c>
      <c r="J13" s="1">
        <v>13.75</v>
      </c>
    </row>
    <row r="14" spans="1:10" x14ac:dyDescent="0.2">
      <c r="A14" s="1" t="s">
        <v>26</v>
      </c>
      <c r="B14" s="1">
        <v>8</v>
      </c>
      <c r="C14" s="1">
        <v>5</v>
      </c>
      <c r="D14" s="1">
        <v>2</v>
      </c>
      <c r="E14" s="1">
        <v>37</v>
      </c>
      <c r="F14" s="1">
        <v>15</v>
      </c>
      <c r="G14" s="1" t="str">
        <f t="shared" si="0"/>
        <v>-</v>
      </c>
      <c r="H14" s="1" t="str">
        <f>"-"</f>
        <v>-</v>
      </c>
      <c r="I14" s="1" t="str">
        <f>"-"</f>
        <v>-</v>
      </c>
      <c r="J14" s="1">
        <v>12.33</v>
      </c>
    </row>
    <row r="15" spans="1:10" x14ac:dyDescent="0.2">
      <c r="A15" s="1" t="s">
        <v>57</v>
      </c>
      <c r="B15" s="1">
        <v>2</v>
      </c>
      <c r="C15" s="1">
        <v>2</v>
      </c>
      <c r="D15" s="1" t="str">
        <f t="shared" ref="D15:D20" si="1">"-"</f>
        <v>-</v>
      </c>
      <c r="E15" s="1">
        <v>22</v>
      </c>
      <c r="F15" s="1">
        <v>22</v>
      </c>
      <c r="G15" s="1" t="str">
        <f t="shared" si="0"/>
        <v>-</v>
      </c>
      <c r="H15" s="1" t="str">
        <f t="shared" si="0"/>
        <v>-</v>
      </c>
      <c r="I15" s="1">
        <v>1</v>
      </c>
      <c r="J15" s="1">
        <v>11</v>
      </c>
    </row>
    <row r="16" spans="1:10" x14ac:dyDescent="0.2">
      <c r="A16" s="1" t="s">
        <v>58</v>
      </c>
      <c r="B16" s="1">
        <v>2</v>
      </c>
      <c r="C16" s="1">
        <v>2</v>
      </c>
      <c r="D16" s="1" t="str">
        <f t="shared" si="1"/>
        <v>-</v>
      </c>
      <c r="E16" s="1">
        <v>20</v>
      </c>
      <c r="F16" s="1">
        <v>16</v>
      </c>
      <c r="G16" s="1" t="str">
        <f t="shared" si="0"/>
        <v>-</v>
      </c>
      <c r="H16" s="1" t="str">
        <f t="shared" si="0"/>
        <v>-</v>
      </c>
      <c r="I16" s="1" t="str">
        <f>"-"</f>
        <v>-</v>
      </c>
      <c r="J16" s="1">
        <v>10</v>
      </c>
    </row>
    <row r="17" spans="1:10" x14ac:dyDescent="0.2">
      <c r="A17" s="1" t="s">
        <v>59</v>
      </c>
      <c r="B17" s="1">
        <v>2</v>
      </c>
      <c r="C17" s="1">
        <v>2</v>
      </c>
      <c r="D17" s="1" t="str">
        <f t="shared" si="1"/>
        <v>-</v>
      </c>
      <c r="E17" s="1">
        <v>13</v>
      </c>
      <c r="F17" s="1">
        <v>13</v>
      </c>
      <c r="G17" s="1" t="str">
        <f t="shared" si="0"/>
        <v>-</v>
      </c>
      <c r="H17" s="1" t="str">
        <f t="shared" si="0"/>
        <v>-</v>
      </c>
      <c r="I17" s="1">
        <v>1</v>
      </c>
      <c r="J17" s="1">
        <v>6.5</v>
      </c>
    </row>
    <row r="18" spans="1:10" x14ac:dyDescent="0.2">
      <c r="A18" s="1" t="s">
        <v>50</v>
      </c>
      <c r="B18" s="1">
        <v>2</v>
      </c>
      <c r="C18" s="1">
        <v>1</v>
      </c>
      <c r="D18" s="1" t="str">
        <f t="shared" si="1"/>
        <v>-</v>
      </c>
      <c r="E18" s="1">
        <v>5</v>
      </c>
      <c r="F18" s="1">
        <v>5</v>
      </c>
      <c r="G18" s="1" t="str">
        <f t="shared" ref="G18:H34" si="2">"-"</f>
        <v>-</v>
      </c>
      <c r="H18" s="1" t="str">
        <f t="shared" si="2"/>
        <v>-</v>
      </c>
      <c r="I18" s="1" t="str">
        <f>"-"</f>
        <v>-</v>
      </c>
      <c r="J18" s="1">
        <v>5</v>
      </c>
    </row>
    <row r="19" spans="1:10" x14ac:dyDescent="0.2">
      <c r="A19" s="1" t="s">
        <v>60</v>
      </c>
      <c r="B19" s="1">
        <v>4</v>
      </c>
      <c r="C19" s="1">
        <v>4</v>
      </c>
      <c r="D19" s="1" t="str">
        <f t="shared" si="1"/>
        <v>-</v>
      </c>
      <c r="E19" s="1">
        <v>17</v>
      </c>
      <c r="F19" s="1">
        <v>13</v>
      </c>
      <c r="G19" s="1" t="str">
        <f t="shared" si="2"/>
        <v>-</v>
      </c>
      <c r="H19" s="1" t="str">
        <f t="shared" si="2"/>
        <v>-</v>
      </c>
      <c r="I19" s="1">
        <v>1</v>
      </c>
      <c r="J19" s="1">
        <v>4.25</v>
      </c>
    </row>
    <row r="20" spans="1:10" x14ac:dyDescent="0.2">
      <c r="A20" s="1" t="s">
        <v>61</v>
      </c>
      <c r="B20" s="1">
        <v>2</v>
      </c>
      <c r="C20" s="1">
        <v>2</v>
      </c>
      <c r="D20" s="1" t="str">
        <f t="shared" si="1"/>
        <v>-</v>
      </c>
      <c r="E20" s="1">
        <v>4</v>
      </c>
      <c r="F20" s="1">
        <v>4</v>
      </c>
      <c r="G20" s="1" t="str">
        <f t="shared" si="2"/>
        <v>-</v>
      </c>
      <c r="H20" s="1" t="str">
        <f t="shared" si="2"/>
        <v>-</v>
      </c>
      <c r="I20" s="1">
        <v>1</v>
      </c>
      <c r="J20" s="1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4EE2-D686-344C-BBA1-85E67927D33E}">
  <dimension ref="A1:L11"/>
  <sheetViews>
    <sheetView workbookViewId="0">
      <selection activeCell="M33" sqref="M33"/>
    </sheetView>
  </sheetViews>
  <sheetFormatPr baseColWidth="10" defaultColWidth="8.83203125" defaultRowHeight="15" x14ac:dyDescent="0.2"/>
  <cols>
    <col min="1" max="1" width="17" style="1" customWidth="1"/>
    <col min="2" max="16384" width="8.83203125" style="1"/>
  </cols>
  <sheetData>
    <row r="1" spans="1:12" x14ac:dyDescent="0.2">
      <c r="A1" s="1" t="s">
        <v>1</v>
      </c>
      <c r="B1" s="1" t="s">
        <v>3</v>
      </c>
      <c r="C1" s="1" t="s">
        <v>35</v>
      </c>
      <c r="D1" s="1" t="s">
        <v>36</v>
      </c>
      <c r="E1" s="1" t="s">
        <v>6</v>
      </c>
      <c r="F1" s="1" t="s">
        <v>37</v>
      </c>
      <c r="G1" s="1" t="s">
        <v>38</v>
      </c>
      <c r="H1" s="1" t="s">
        <v>8</v>
      </c>
      <c r="I1" s="1" t="s">
        <v>39</v>
      </c>
      <c r="J1" s="1" t="s">
        <v>10</v>
      </c>
      <c r="K1" s="1" t="s">
        <v>40</v>
      </c>
      <c r="L1" s="1" t="s">
        <v>8</v>
      </c>
    </row>
    <row r="2" spans="1:12" x14ac:dyDescent="0.2">
      <c r="A2" s="1" t="s">
        <v>55</v>
      </c>
      <c r="B2" s="1">
        <v>5</v>
      </c>
      <c r="C2" s="1">
        <v>12.4</v>
      </c>
      <c r="D2" s="1" t="str">
        <f t="shared" ref="D2:D11" si="0">"-"</f>
        <v>-</v>
      </c>
      <c r="E2" s="1">
        <v>95</v>
      </c>
      <c r="F2" s="1">
        <v>4</v>
      </c>
      <c r="G2" s="1" t="str">
        <f>" 3-20"</f>
        <v xml:space="preserve"> 3-20</v>
      </c>
      <c r="H2" s="1">
        <v>23.75</v>
      </c>
      <c r="I2" s="1">
        <v>7.5</v>
      </c>
      <c r="J2" s="1">
        <v>19</v>
      </c>
      <c r="K2" s="1" t="str">
        <f t="shared" ref="K2:K11" si="1">"-"</f>
        <v>-</v>
      </c>
      <c r="L2" s="1">
        <v>23.75</v>
      </c>
    </row>
    <row r="3" spans="1:12" x14ac:dyDescent="0.2">
      <c r="A3" s="1" t="s">
        <v>59</v>
      </c>
      <c r="B3" s="1">
        <v>2</v>
      </c>
      <c r="C3" s="1">
        <v>8</v>
      </c>
      <c r="D3" s="1" t="str">
        <f t="shared" si="0"/>
        <v>-</v>
      </c>
      <c r="E3" s="1">
        <v>53</v>
      </c>
      <c r="F3" s="1">
        <v>2</v>
      </c>
      <c r="G3" s="1" t="str">
        <f>" 1-25"</f>
        <v xml:space="preserve"> 1-25</v>
      </c>
      <c r="H3" s="1">
        <v>26.5</v>
      </c>
      <c r="I3" s="1">
        <v>6.62</v>
      </c>
      <c r="J3" s="1">
        <v>24</v>
      </c>
      <c r="K3" s="1" t="str">
        <f t="shared" si="1"/>
        <v>-</v>
      </c>
      <c r="L3" s="1">
        <v>26.5</v>
      </c>
    </row>
    <row r="4" spans="1:12" x14ac:dyDescent="0.2">
      <c r="A4" s="1" t="s">
        <v>19</v>
      </c>
      <c r="B4" s="1">
        <v>6</v>
      </c>
      <c r="C4" s="1">
        <v>17.5</v>
      </c>
      <c r="D4" s="1" t="str">
        <f t="shared" si="0"/>
        <v>-</v>
      </c>
      <c r="E4" s="1">
        <v>145</v>
      </c>
      <c r="F4" s="1">
        <v>5</v>
      </c>
      <c r="G4" s="1" t="str">
        <f>" 2-30"</f>
        <v xml:space="preserve"> 2-30</v>
      </c>
      <c r="H4" s="1">
        <v>29</v>
      </c>
      <c r="I4" s="1">
        <v>8.1300000000000008</v>
      </c>
      <c r="J4" s="1">
        <v>21.4</v>
      </c>
      <c r="K4" s="1" t="str">
        <f t="shared" si="1"/>
        <v>-</v>
      </c>
      <c r="L4" s="1">
        <v>29</v>
      </c>
    </row>
    <row r="5" spans="1:12" x14ac:dyDescent="0.2">
      <c r="A5" s="1" t="s">
        <v>48</v>
      </c>
      <c r="B5" s="1">
        <v>8</v>
      </c>
      <c r="C5" s="1">
        <v>23.5</v>
      </c>
      <c r="D5" s="1" t="str">
        <f t="shared" si="0"/>
        <v>-</v>
      </c>
      <c r="E5" s="1">
        <v>175</v>
      </c>
      <c r="F5" s="1">
        <v>6</v>
      </c>
      <c r="G5" s="1" t="str">
        <f>" 4-31"</f>
        <v xml:space="preserve"> 4-31</v>
      </c>
      <c r="H5" s="1">
        <v>29.17</v>
      </c>
      <c r="I5" s="1">
        <v>7.34</v>
      </c>
      <c r="J5" s="1">
        <v>23.83</v>
      </c>
      <c r="K5" s="1" t="str">
        <f t="shared" si="1"/>
        <v>-</v>
      </c>
      <c r="L5" s="1">
        <v>29.17</v>
      </c>
    </row>
    <row r="6" spans="1:12" x14ac:dyDescent="0.2">
      <c r="A6" s="1" t="s">
        <v>18</v>
      </c>
      <c r="B6" s="1">
        <v>4</v>
      </c>
      <c r="C6" s="1">
        <v>12</v>
      </c>
      <c r="D6" s="1" t="str">
        <f t="shared" si="0"/>
        <v>-</v>
      </c>
      <c r="E6" s="1">
        <v>88</v>
      </c>
      <c r="F6" s="1">
        <v>3</v>
      </c>
      <c r="G6" s="1" t="str">
        <f>" 1-11"</f>
        <v xml:space="preserve"> 1-11</v>
      </c>
      <c r="H6" s="1">
        <v>29.33</v>
      </c>
      <c r="I6" s="1">
        <v>7.33</v>
      </c>
      <c r="J6" s="1">
        <v>24</v>
      </c>
      <c r="K6" s="1" t="str">
        <f t="shared" si="1"/>
        <v>-</v>
      </c>
      <c r="L6" s="1">
        <v>29.33</v>
      </c>
    </row>
    <row r="7" spans="1:12" x14ac:dyDescent="0.2">
      <c r="A7" s="1" t="s">
        <v>49</v>
      </c>
      <c r="B7" s="1">
        <v>2</v>
      </c>
      <c r="C7" s="1">
        <v>7</v>
      </c>
      <c r="D7" s="1" t="str">
        <f t="shared" si="0"/>
        <v>-</v>
      </c>
      <c r="E7" s="1">
        <v>61</v>
      </c>
      <c r="F7" s="1">
        <v>2</v>
      </c>
      <c r="G7" s="1" t="str">
        <f>" 1-26"</f>
        <v xml:space="preserve"> 1-26</v>
      </c>
      <c r="H7" s="1">
        <v>30.5</v>
      </c>
      <c r="I7" s="1">
        <v>8.7100000000000009</v>
      </c>
      <c r="J7" s="1">
        <v>21</v>
      </c>
      <c r="K7" s="1" t="str">
        <f t="shared" si="1"/>
        <v>-</v>
      </c>
      <c r="L7" s="1">
        <v>30.5</v>
      </c>
    </row>
    <row r="8" spans="1:12" x14ac:dyDescent="0.2">
      <c r="A8" s="1" t="s">
        <v>50</v>
      </c>
      <c r="B8" s="1">
        <v>2</v>
      </c>
      <c r="C8" s="1">
        <v>8</v>
      </c>
      <c r="D8" s="1" t="str">
        <f t="shared" si="0"/>
        <v>-</v>
      </c>
      <c r="E8" s="1">
        <v>72</v>
      </c>
      <c r="F8" s="1">
        <v>2</v>
      </c>
      <c r="G8" s="1" t="str">
        <f>" 1-32"</f>
        <v xml:space="preserve"> 1-32</v>
      </c>
      <c r="H8" s="1">
        <v>36</v>
      </c>
      <c r="I8" s="1">
        <v>9</v>
      </c>
      <c r="J8" s="1">
        <v>24</v>
      </c>
      <c r="K8" s="1" t="str">
        <f t="shared" si="1"/>
        <v>-</v>
      </c>
      <c r="L8" s="1">
        <v>36</v>
      </c>
    </row>
    <row r="9" spans="1:12" x14ac:dyDescent="0.2">
      <c r="A9" s="1" t="s">
        <v>33</v>
      </c>
      <c r="B9" s="1">
        <v>8</v>
      </c>
      <c r="C9" s="1">
        <v>21</v>
      </c>
      <c r="D9" s="1" t="str">
        <f t="shared" si="0"/>
        <v>-</v>
      </c>
      <c r="E9" s="1">
        <v>158</v>
      </c>
      <c r="F9" s="1">
        <v>4</v>
      </c>
      <c r="G9" s="1" t="str">
        <f>" 3-25"</f>
        <v xml:space="preserve"> 3-25</v>
      </c>
      <c r="H9" s="1">
        <v>39.5</v>
      </c>
      <c r="I9" s="1">
        <v>7.52</v>
      </c>
      <c r="J9" s="1">
        <v>31.5</v>
      </c>
      <c r="K9" s="1" t="str">
        <f t="shared" si="1"/>
        <v>-</v>
      </c>
      <c r="L9" s="1">
        <v>39.5</v>
      </c>
    </row>
    <row r="10" spans="1:12" x14ac:dyDescent="0.2">
      <c r="A10" s="1" t="s">
        <v>23</v>
      </c>
      <c r="B10" s="1">
        <v>4</v>
      </c>
      <c r="C10" s="1">
        <v>12</v>
      </c>
      <c r="D10" s="1" t="str">
        <f t="shared" si="0"/>
        <v>-</v>
      </c>
      <c r="E10" s="1">
        <v>125</v>
      </c>
      <c r="F10" s="1">
        <v>3</v>
      </c>
      <c r="G10" s="1" t="str">
        <f>" 2-36"</f>
        <v xml:space="preserve"> 2-36</v>
      </c>
      <c r="H10" s="1">
        <v>41.67</v>
      </c>
      <c r="I10" s="1">
        <v>10.42</v>
      </c>
      <c r="J10" s="1">
        <v>24</v>
      </c>
      <c r="K10" s="1" t="str">
        <f t="shared" si="1"/>
        <v>-</v>
      </c>
      <c r="L10" s="1">
        <v>41.67</v>
      </c>
    </row>
    <row r="11" spans="1:12" x14ac:dyDescent="0.2">
      <c r="A11" s="1" t="s">
        <v>60</v>
      </c>
      <c r="B11" s="1">
        <v>4</v>
      </c>
      <c r="C11" s="1">
        <v>5.2</v>
      </c>
      <c r="D11" s="1" t="str">
        <f t="shared" si="0"/>
        <v>-</v>
      </c>
      <c r="E11" s="1">
        <v>58</v>
      </c>
      <c r="F11" s="1">
        <v>1</v>
      </c>
      <c r="G11" s="1" t="str">
        <f>" 1-21"</f>
        <v xml:space="preserve"> 1-21</v>
      </c>
      <c r="H11" s="1">
        <v>58</v>
      </c>
      <c r="I11" s="1">
        <v>10.88</v>
      </c>
      <c r="J11" s="1">
        <v>32</v>
      </c>
      <c r="K11" s="1" t="str">
        <f t="shared" si="1"/>
        <v>-</v>
      </c>
      <c r="L11" s="1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E7C4-A595-944C-B408-3C1A8738618B}">
  <dimension ref="A1:F32"/>
  <sheetViews>
    <sheetView topLeftCell="A7" workbookViewId="0">
      <selection activeCell="C29" sqref="C29"/>
    </sheetView>
  </sheetViews>
  <sheetFormatPr baseColWidth="10" defaultRowHeight="16" x14ac:dyDescent="0.2"/>
  <sheetData>
    <row r="1" spans="1:3" ht="21" x14ac:dyDescent="0.3">
      <c r="A1" s="3" t="s">
        <v>62</v>
      </c>
    </row>
    <row r="2" spans="1:3" ht="21" x14ac:dyDescent="0.3">
      <c r="A2" s="2"/>
    </row>
    <row r="3" spans="1:3" ht="21" x14ac:dyDescent="0.3">
      <c r="A3" s="2" t="s">
        <v>1</v>
      </c>
      <c r="B3" s="2" t="s">
        <v>63</v>
      </c>
      <c r="C3" s="2" t="s">
        <v>64</v>
      </c>
    </row>
    <row r="4" spans="1:3" ht="21" x14ac:dyDescent="0.3">
      <c r="A4" s="2" t="s">
        <v>26</v>
      </c>
      <c r="B4" s="2">
        <v>19</v>
      </c>
      <c r="C4" s="2">
        <v>18</v>
      </c>
    </row>
    <row r="5" spans="1:3" ht="21" x14ac:dyDescent="0.3">
      <c r="A5" s="2" t="s">
        <v>25</v>
      </c>
      <c r="B5" s="2">
        <v>17</v>
      </c>
      <c r="C5" s="2">
        <v>11</v>
      </c>
    </row>
    <row r="6" spans="1:3" ht="21" x14ac:dyDescent="0.3">
      <c r="A6" s="2" t="s">
        <v>19</v>
      </c>
      <c r="B6" s="2">
        <v>17</v>
      </c>
      <c r="C6" s="2">
        <v>9</v>
      </c>
    </row>
    <row r="7" spans="1:3" ht="21" x14ac:dyDescent="0.3">
      <c r="A7" s="2" t="s">
        <v>44</v>
      </c>
      <c r="B7" s="2">
        <v>9</v>
      </c>
      <c r="C7" s="2">
        <v>7</v>
      </c>
    </row>
    <row r="8" spans="1:3" ht="21" x14ac:dyDescent="0.3">
      <c r="A8" s="2" t="s">
        <v>43</v>
      </c>
      <c r="B8" s="2">
        <v>7</v>
      </c>
      <c r="C8" s="2">
        <v>6</v>
      </c>
    </row>
    <row r="9" spans="1:3" ht="21" x14ac:dyDescent="0.3">
      <c r="A9" s="2" t="s">
        <v>33</v>
      </c>
      <c r="B9" s="2">
        <v>18</v>
      </c>
      <c r="C9" s="2">
        <v>4</v>
      </c>
    </row>
    <row r="10" spans="1:3" ht="21" x14ac:dyDescent="0.3">
      <c r="A10" s="2" t="s">
        <v>15</v>
      </c>
      <c r="B10" s="2">
        <v>6</v>
      </c>
      <c r="C10" s="2">
        <v>4</v>
      </c>
    </row>
    <row r="11" spans="1:3" ht="21" x14ac:dyDescent="0.3">
      <c r="A11" s="2" t="s">
        <v>49</v>
      </c>
      <c r="B11" s="2">
        <v>3</v>
      </c>
      <c r="C11" s="2">
        <v>2</v>
      </c>
    </row>
    <row r="12" spans="1:3" ht="21" x14ac:dyDescent="0.3">
      <c r="A12" s="2" t="s">
        <v>48</v>
      </c>
      <c r="B12" s="2">
        <v>14</v>
      </c>
      <c r="C12" s="2">
        <v>2</v>
      </c>
    </row>
    <row r="13" spans="1:3" ht="21" x14ac:dyDescent="0.3">
      <c r="A13" s="2" t="s">
        <v>21</v>
      </c>
      <c r="B13" s="2">
        <v>12</v>
      </c>
      <c r="C13" s="2">
        <v>2</v>
      </c>
    </row>
    <row r="14" spans="1:3" ht="21" x14ac:dyDescent="0.3">
      <c r="A14" s="2" t="s">
        <v>47</v>
      </c>
      <c r="B14" s="2">
        <v>7</v>
      </c>
      <c r="C14" s="2">
        <v>2</v>
      </c>
    </row>
    <row r="15" spans="1:3" ht="21" x14ac:dyDescent="0.3">
      <c r="A15" s="2" t="s">
        <v>13</v>
      </c>
      <c r="B15" s="2">
        <v>2</v>
      </c>
      <c r="C15" s="2">
        <v>1</v>
      </c>
    </row>
    <row r="16" spans="1:3" ht="21" x14ac:dyDescent="0.3">
      <c r="A16" s="2" t="s">
        <v>28</v>
      </c>
      <c r="B16" s="2">
        <v>9</v>
      </c>
      <c r="C16" s="2">
        <v>1</v>
      </c>
    </row>
    <row r="17" spans="1:6" ht="21" x14ac:dyDescent="0.3">
      <c r="A17" s="2" t="s">
        <v>59</v>
      </c>
      <c r="B17" s="2">
        <v>2</v>
      </c>
      <c r="C17" s="2">
        <v>1</v>
      </c>
    </row>
    <row r="18" spans="1:6" ht="21" x14ac:dyDescent="0.3">
      <c r="A18" s="2" t="s">
        <v>60</v>
      </c>
      <c r="B18" s="2">
        <v>4</v>
      </c>
      <c r="C18" s="2">
        <v>1</v>
      </c>
    </row>
    <row r="19" spans="1:6" ht="21" x14ac:dyDescent="0.3">
      <c r="A19" s="2" t="s">
        <v>52</v>
      </c>
      <c r="B19" s="2">
        <v>6</v>
      </c>
      <c r="C19" s="2">
        <v>1</v>
      </c>
    </row>
    <row r="20" spans="1:6" ht="21" x14ac:dyDescent="0.3">
      <c r="A20" s="2" t="s">
        <v>42</v>
      </c>
      <c r="B20" s="2">
        <v>2</v>
      </c>
      <c r="C20" s="2">
        <v>1</v>
      </c>
    </row>
    <row r="21" spans="1:6" ht="21" x14ac:dyDescent="0.3">
      <c r="A21" s="2" t="s">
        <v>18</v>
      </c>
      <c r="B21" s="2">
        <v>7</v>
      </c>
      <c r="C21" s="2">
        <v>1</v>
      </c>
    </row>
    <row r="22" spans="1:6" ht="21" x14ac:dyDescent="0.3">
      <c r="A22" s="2" t="s">
        <v>23</v>
      </c>
      <c r="B22" s="2">
        <v>8</v>
      </c>
      <c r="C22" s="2">
        <v>1</v>
      </c>
    </row>
    <row r="23" spans="1:6" ht="21" x14ac:dyDescent="0.3">
      <c r="A23" s="2" t="s">
        <v>58</v>
      </c>
      <c r="B23" s="2">
        <v>2</v>
      </c>
      <c r="C23" s="2">
        <v>1</v>
      </c>
    </row>
    <row r="24" spans="1:6" ht="21" x14ac:dyDescent="0.3">
      <c r="A24" s="2" t="s">
        <v>16</v>
      </c>
      <c r="B24" s="2">
        <v>2</v>
      </c>
      <c r="C24" s="2">
        <v>1</v>
      </c>
    </row>
    <row r="27" spans="1:6" ht="21" x14ac:dyDescent="0.3">
      <c r="A27" s="2" t="s">
        <v>65</v>
      </c>
    </row>
    <row r="28" spans="1:6" ht="21" x14ac:dyDescent="0.3">
      <c r="A28" s="2"/>
    </row>
    <row r="29" spans="1:6" ht="21" x14ac:dyDescent="0.3">
      <c r="A29" s="2"/>
    </row>
    <row r="30" spans="1:6" ht="21" x14ac:dyDescent="0.3">
      <c r="A30" s="2" t="s">
        <v>1</v>
      </c>
      <c r="B30" s="2" t="s">
        <v>66</v>
      </c>
      <c r="C30" s="2" t="s">
        <v>67</v>
      </c>
      <c r="D30" s="2" t="s">
        <v>64</v>
      </c>
      <c r="E30" s="2" t="s">
        <v>68</v>
      </c>
      <c r="F30" s="2" t="s">
        <v>69</v>
      </c>
    </row>
    <row r="31" spans="1:6" x14ac:dyDescent="0.2">
      <c r="A31" s="4" t="s">
        <v>26</v>
      </c>
      <c r="B31" s="4">
        <v>19</v>
      </c>
      <c r="C31" s="4">
        <v>64</v>
      </c>
      <c r="D31" s="4">
        <v>18</v>
      </c>
      <c r="E31" s="4">
        <v>3</v>
      </c>
      <c r="F31" s="4">
        <v>21</v>
      </c>
    </row>
    <row r="32" spans="1:6" x14ac:dyDescent="0.2">
      <c r="A32" s="4"/>
      <c r="B32" s="4"/>
      <c r="C32" s="4"/>
      <c r="D32" s="4"/>
      <c r="E32" s="4"/>
      <c r="F32" s="4"/>
    </row>
  </sheetData>
  <mergeCells count="6"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183B-1F6A-B647-BE81-8ABD07F09DF5}">
  <dimension ref="A1:B36"/>
  <sheetViews>
    <sheetView tabSelected="1" workbookViewId="0">
      <selection activeCell="D35" sqref="D35"/>
    </sheetView>
  </sheetViews>
  <sheetFormatPr baseColWidth="10" defaultRowHeight="16" x14ac:dyDescent="0.2"/>
  <cols>
    <col min="1" max="1" width="59.33203125" bestFit="1" customWidth="1"/>
  </cols>
  <sheetData>
    <row r="1" spans="1:2" ht="21" x14ac:dyDescent="0.3">
      <c r="A1" s="2" t="s">
        <v>70</v>
      </c>
    </row>
    <row r="2" spans="1:2" ht="22" x14ac:dyDescent="0.3">
      <c r="A2" s="5"/>
    </row>
    <row r="3" spans="1:2" ht="21" x14ac:dyDescent="0.3">
      <c r="A3" s="6" t="s">
        <v>1</v>
      </c>
      <c r="B3" s="6" t="s">
        <v>66</v>
      </c>
    </row>
    <row r="4" spans="1:2" ht="21" x14ac:dyDescent="0.3">
      <c r="A4" s="6" t="s">
        <v>26</v>
      </c>
      <c r="B4" s="6">
        <v>19</v>
      </c>
    </row>
    <row r="5" spans="1:2" ht="21" x14ac:dyDescent="0.3">
      <c r="A5" s="6" t="s">
        <v>33</v>
      </c>
      <c r="B5" s="6">
        <v>18</v>
      </c>
    </row>
    <row r="6" spans="1:2" ht="21" x14ac:dyDescent="0.3">
      <c r="A6" s="6" t="s">
        <v>19</v>
      </c>
      <c r="B6" s="6">
        <v>17</v>
      </c>
    </row>
    <row r="7" spans="1:2" ht="21" x14ac:dyDescent="0.3">
      <c r="A7" s="6" t="s">
        <v>25</v>
      </c>
      <c r="B7" s="6">
        <v>17</v>
      </c>
    </row>
    <row r="8" spans="1:2" ht="21" x14ac:dyDescent="0.3">
      <c r="A8" s="6" t="s">
        <v>48</v>
      </c>
      <c r="B8" s="6">
        <v>14</v>
      </c>
    </row>
    <row r="9" spans="1:2" ht="21" x14ac:dyDescent="0.3">
      <c r="A9" s="6" t="s">
        <v>21</v>
      </c>
      <c r="B9" s="6">
        <v>12</v>
      </c>
    </row>
    <row r="10" spans="1:2" ht="21" x14ac:dyDescent="0.3">
      <c r="A10" s="6" t="s">
        <v>28</v>
      </c>
      <c r="B10" s="6">
        <v>9</v>
      </c>
    </row>
    <row r="11" spans="1:2" ht="21" x14ac:dyDescent="0.3">
      <c r="A11" s="6" t="s">
        <v>44</v>
      </c>
      <c r="B11" s="6">
        <v>9</v>
      </c>
    </row>
    <row r="12" spans="1:2" ht="21" x14ac:dyDescent="0.3">
      <c r="A12" s="6" t="s">
        <v>45</v>
      </c>
      <c r="B12" s="6">
        <v>8</v>
      </c>
    </row>
    <row r="13" spans="1:2" ht="21" x14ac:dyDescent="0.3">
      <c r="A13" s="6" t="s">
        <v>23</v>
      </c>
      <c r="B13" s="6">
        <v>8</v>
      </c>
    </row>
    <row r="14" spans="1:2" ht="21" x14ac:dyDescent="0.3">
      <c r="A14" s="6" t="s">
        <v>43</v>
      </c>
      <c r="B14" s="6">
        <v>7</v>
      </c>
    </row>
    <row r="15" spans="1:2" ht="21" x14ac:dyDescent="0.3">
      <c r="A15" s="6" t="s">
        <v>34</v>
      </c>
      <c r="B15" s="6">
        <v>7</v>
      </c>
    </row>
    <row r="16" spans="1:2" ht="21" x14ac:dyDescent="0.3">
      <c r="A16" s="6" t="s">
        <v>47</v>
      </c>
      <c r="B16" s="6">
        <v>7</v>
      </c>
    </row>
    <row r="17" spans="1:2" ht="21" x14ac:dyDescent="0.3">
      <c r="A17" s="6" t="s">
        <v>18</v>
      </c>
      <c r="B17" s="6">
        <v>7</v>
      </c>
    </row>
    <row r="18" spans="1:2" ht="21" x14ac:dyDescent="0.3">
      <c r="A18" s="6" t="s">
        <v>15</v>
      </c>
      <c r="B18" s="6">
        <v>6</v>
      </c>
    </row>
    <row r="19" spans="1:2" ht="21" x14ac:dyDescent="0.3">
      <c r="A19" s="6" t="s">
        <v>52</v>
      </c>
      <c r="B19" s="6">
        <v>6</v>
      </c>
    </row>
    <row r="20" spans="1:2" ht="21" x14ac:dyDescent="0.3">
      <c r="A20" s="6" t="s">
        <v>55</v>
      </c>
      <c r="B20" s="6">
        <v>6</v>
      </c>
    </row>
    <row r="21" spans="1:2" ht="21" x14ac:dyDescent="0.3">
      <c r="A21" s="6" t="s">
        <v>60</v>
      </c>
      <c r="B21" s="6">
        <v>4</v>
      </c>
    </row>
    <row r="22" spans="1:2" ht="21" x14ac:dyDescent="0.3">
      <c r="A22" s="6" t="s">
        <v>49</v>
      </c>
      <c r="B22" s="6">
        <v>3</v>
      </c>
    </row>
    <row r="23" spans="1:2" ht="21" x14ac:dyDescent="0.3">
      <c r="A23" s="6" t="s">
        <v>50</v>
      </c>
      <c r="B23" s="6">
        <v>3</v>
      </c>
    </row>
    <row r="24" spans="1:2" ht="21" x14ac:dyDescent="0.3">
      <c r="A24" s="6" t="s">
        <v>13</v>
      </c>
      <c r="B24" s="6">
        <v>2</v>
      </c>
    </row>
    <row r="25" spans="1:2" ht="21" x14ac:dyDescent="0.3">
      <c r="A25" s="6" t="s">
        <v>29</v>
      </c>
      <c r="B25" s="6">
        <v>2</v>
      </c>
    </row>
    <row r="26" spans="1:2" ht="21" x14ac:dyDescent="0.3">
      <c r="A26" s="6" t="s">
        <v>59</v>
      </c>
      <c r="B26" s="6">
        <v>2</v>
      </c>
    </row>
    <row r="27" spans="1:2" ht="21" x14ac:dyDescent="0.3">
      <c r="A27" s="6" t="s">
        <v>42</v>
      </c>
      <c r="B27" s="6">
        <v>2</v>
      </c>
    </row>
    <row r="28" spans="1:2" ht="21" x14ac:dyDescent="0.3">
      <c r="A28" s="6" t="s">
        <v>30</v>
      </c>
      <c r="B28" s="6">
        <v>2</v>
      </c>
    </row>
    <row r="29" spans="1:2" ht="21" x14ac:dyDescent="0.3">
      <c r="A29" s="6" t="s">
        <v>57</v>
      </c>
      <c r="B29" s="6">
        <v>2</v>
      </c>
    </row>
    <row r="30" spans="1:2" ht="21" x14ac:dyDescent="0.3">
      <c r="A30" s="6" t="s">
        <v>61</v>
      </c>
      <c r="B30" s="6">
        <v>2</v>
      </c>
    </row>
    <row r="31" spans="1:2" ht="21" x14ac:dyDescent="0.3">
      <c r="A31" s="6" t="s">
        <v>58</v>
      </c>
      <c r="B31" s="6">
        <v>2</v>
      </c>
    </row>
    <row r="32" spans="1:2" ht="21" x14ac:dyDescent="0.3">
      <c r="A32" s="6" t="s">
        <v>16</v>
      </c>
      <c r="B32" s="6">
        <v>2</v>
      </c>
    </row>
    <row r="33" spans="1:2" ht="21" x14ac:dyDescent="0.3">
      <c r="A33" s="6" t="s">
        <v>31</v>
      </c>
      <c r="B33" s="6">
        <v>2</v>
      </c>
    </row>
    <row r="34" spans="1:2" ht="21" x14ac:dyDescent="0.3">
      <c r="A34" s="6" t="s">
        <v>17</v>
      </c>
      <c r="B34" s="6">
        <v>1</v>
      </c>
    </row>
    <row r="35" spans="1:2" ht="16" customHeight="1" x14ac:dyDescent="0.3">
      <c r="A35" s="7" t="s">
        <v>20</v>
      </c>
      <c r="B35" s="7">
        <v>1</v>
      </c>
    </row>
    <row r="36" spans="1:2" ht="16" customHeight="1" x14ac:dyDescent="0.3">
      <c r="A36" s="7"/>
      <c r="B3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Champ Bat 2025</vt:lpstr>
      <vt:lpstr>Champ Bowl 2025</vt:lpstr>
      <vt:lpstr>OD Bat 2025</vt:lpstr>
      <vt:lpstr>OD Bowl 2025</vt:lpstr>
      <vt:lpstr>T20 bat 2025</vt:lpstr>
      <vt:lpstr>T20 bowl 2025</vt:lpstr>
      <vt:lpstr>Fielding</vt:lpstr>
      <vt:lpstr>Appearances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Foster</dc:creator>
  <cp:lastModifiedBy>Ed Foster</cp:lastModifiedBy>
  <dcterms:created xsi:type="dcterms:W3CDTF">2025-09-29T15:15:55Z</dcterms:created>
  <dcterms:modified xsi:type="dcterms:W3CDTF">2025-09-29T15:16:51Z</dcterms:modified>
</cp:coreProperties>
</file>